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taandrew/Documents/AJES/AJES ms active/In Press/69-1/Todd et alSP/"/>
    </mc:Choice>
  </mc:AlternateContent>
  <xr:revisionPtr revIDLastSave="0" documentId="13_ncr:1_{81D1EBDB-45D4-D14B-912D-A0CA715F3409}" xr6:coauthVersionLast="47" xr6:coauthVersionMax="47" xr10:uidLastSave="{00000000-0000-0000-0000-000000000000}"/>
  <bookViews>
    <workbookView xWindow="0" yWindow="500" windowWidth="25600" windowHeight="14400" activeTab="2" xr2:uid="{6C639ED6-71E3-440A-8EE7-596BC8B3A3E8}"/>
  </bookViews>
  <sheets>
    <sheet name="BCB01" sheetId="1" r:id="rId1"/>
    <sheet name="BCTuff01" sheetId="3" r:id="rId2"/>
    <sheet name="H6B47" sheetId="4" r:id="rId3"/>
    <sheet name="PGF01" sheetId="2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" l="1"/>
  <c r="AH111" i="4"/>
  <c r="AG111" i="4"/>
  <c r="AF111" i="4"/>
  <c r="AD111" i="4"/>
  <c r="AC111" i="4"/>
  <c r="AA111" i="4"/>
  <c r="Y111" i="4"/>
  <c r="O111" i="4"/>
  <c r="L111" i="4"/>
  <c r="I111" i="4"/>
  <c r="AH110" i="4"/>
  <c r="AG110" i="4"/>
  <c r="AF110" i="4"/>
  <c r="AD110" i="4"/>
  <c r="AC110" i="4"/>
  <c r="AA110" i="4"/>
  <c r="Y110" i="4"/>
  <c r="O110" i="4"/>
  <c r="L110" i="4"/>
  <c r="I110" i="4"/>
  <c r="AH109" i="4"/>
  <c r="AG109" i="4"/>
  <c r="AF109" i="4"/>
  <c r="AD109" i="4"/>
  <c r="AC109" i="4"/>
  <c r="AA109" i="4"/>
  <c r="Y109" i="4"/>
  <c r="O109" i="4"/>
  <c r="L109" i="4"/>
  <c r="I109" i="4"/>
  <c r="AH108" i="4"/>
  <c r="AG108" i="4"/>
  <c r="AF108" i="4"/>
  <c r="AD108" i="4"/>
  <c r="AC108" i="4"/>
  <c r="AA108" i="4"/>
  <c r="Y108" i="4"/>
  <c r="O108" i="4"/>
  <c r="L108" i="4"/>
  <c r="I108" i="4"/>
  <c r="AH107" i="4"/>
  <c r="AG107" i="4"/>
  <c r="AF107" i="4"/>
  <c r="AD107" i="4"/>
  <c r="AC107" i="4"/>
  <c r="AA107" i="4"/>
  <c r="Y107" i="4"/>
  <c r="O107" i="4"/>
  <c r="L107" i="4"/>
  <c r="I107" i="4"/>
  <c r="AH106" i="4"/>
  <c r="AG106" i="4"/>
  <c r="AF106" i="4"/>
  <c r="AD106" i="4"/>
  <c r="AC106" i="4"/>
  <c r="AA106" i="4"/>
  <c r="Y106" i="4"/>
  <c r="O106" i="4"/>
  <c r="L106" i="4"/>
  <c r="I106" i="4"/>
  <c r="AH105" i="4"/>
  <c r="AG105" i="4"/>
  <c r="AF105" i="4"/>
  <c r="AD105" i="4"/>
  <c r="AC105" i="4"/>
  <c r="AA105" i="4"/>
  <c r="Y105" i="4"/>
  <c r="O105" i="4"/>
  <c r="L105" i="4"/>
  <c r="I105" i="4"/>
  <c r="AH104" i="4"/>
  <c r="AG104" i="4"/>
  <c r="AF104" i="4"/>
  <c r="AD104" i="4"/>
  <c r="AC104" i="4"/>
  <c r="AA104" i="4"/>
  <c r="Y104" i="4"/>
  <c r="O104" i="4"/>
  <c r="L104" i="4"/>
  <c r="I104" i="4"/>
  <c r="AH103" i="4"/>
  <c r="AG103" i="4"/>
  <c r="AF103" i="4"/>
  <c r="AD103" i="4"/>
  <c r="AC103" i="4"/>
  <c r="AA103" i="4"/>
  <c r="Y103" i="4"/>
  <c r="O103" i="4"/>
  <c r="L103" i="4"/>
  <c r="I103" i="4"/>
  <c r="AH102" i="4"/>
  <c r="AG102" i="4"/>
  <c r="AF102" i="4"/>
  <c r="AD102" i="4"/>
  <c r="AC102" i="4"/>
  <c r="AA102" i="4"/>
  <c r="Y102" i="4"/>
  <c r="O102" i="4"/>
  <c r="L102" i="4"/>
  <c r="I102" i="4"/>
  <c r="AH101" i="4"/>
  <c r="AG101" i="4"/>
  <c r="AF101" i="4"/>
  <c r="AD101" i="4"/>
  <c r="AC101" i="4"/>
  <c r="AA101" i="4"/>
  <c r="Y101" i="4"/>
  <c r="O101" i="4"/>
  <c r="L101" i="4"/>
  <c r="I101" i="4"/>
  <c r="AH100" i="4"/>
  <c r="AG100" i="4"/>
  <c r="AF100" i="4"/>
  <c r="AD100" i="4"/>
  <c r="AC100" i="4"/>
  <c r="AA100" i="4"/>
  <c r="Y100" i="4"/>
  <c r="O100" i="4"/>
  <c r="L100" i="4"/>
  <c r="I100" i="4"/>
  <c r="AH99" i="4"/>
  <c r="AG99" i="4"/>
  <c r="AF99" i="4"/>
  <c r="AD99" i="4"/>
  <c r="AC99" i="4"/>
  <c r="AA99" i="4"/>
  <c r="Y99" i="4"/>
  <c r="O99" i="4"/>
  <c r="L99" i="4"/>
  <c r="I99" i="4"/>
  <c r="AH98" i="4"/>
  <c r="AG98" i="4"/>
  <c r="AF98" i="4"/>
  <c r="AD98" i="4"/>
  <c r="AC98" i="4"/>
  <c r="AA98" i="4"/>
  <c r="Y98" i="4"/>
  <c r="O98" i="4"/>
  <c r="L98" i="4"/>
  <c r="I98" i="4"/>
  <c r="AH97" i="4"/>
  <c r="AG97" i="4"/>
  <c r="AF97" i="4"/>
  <c r="AD97" i="4"/>
  <c r="AC97" i="4"/>
  <c r="AA97" i="4"/>
  <c r="Y97" i="4"/>
  <c r="O97" i="4"/>
  <c r="L97" i="4"/>
  <c r="I97" i="4"/>
  <c r="AH96" i="4"/>
  <c r="AG96" i="4"/>
  <c r="AF96" i="4"/>
  <c r="AD96" i="4"/>
  <c r="AC96" i="4"/>
  <c r="AA96" i="4"/>
  <c r="Y96" i="4"/>
  <c r="O96" i="4"/>
  <c r="L96" i="4"/>
  <c r="I96" i="4"/>
  <c r="AH95" i="4"/>
  <c r="AG95" i="4"/>
  <c r="AF95" i="4"/>
  <c r="AD95" i="4"/>
  <c r="AC95" i="4"/>
  <c r="AA95" i="4"/>
  <c r="Y95" i="4"/>
  <c r="O95" i="4"/>
  <c r="L95" i="4"/>
  <c r="I95" i="4"/>
  <c r="AH94" i="4"/>
  <c r="AG94" i="4"/>
  <c r="AF94" i="4"/>
  <c r="AD94" i="4"/>
  <c r="AC94" i="4"/>
  <c r="AA94" i="4"/>
  <c r="Y94" i="4"/>
  <c r="O94" i="4"/>
  <c r="L94" i="4"/>
  <c r="I94" i="4"/>
  <c r="AH93" i="4"/>
  <c r="AG93" i="4"/>
  <c r="AF93" i="4"/>
  <c r="AD93" i="4"/>
  <c r="AC93" i="4"/>
  <c r="AA93" i="4"/>
  <c r="Y93" i="4"/>
  <c r="O93" i="4"/>
  <c r="L93" i="4"/>
  <c r="I93" i="4"/>
  <c r="AH92" i="4"/>
  <c r="AG92" i="4"/>
  <c r="AF92" i="4"/>
  <c r="AD92" i="4"/>
  <c r="AC92" i="4"/>
  <c r="AA92" i="4"/>
  <c r="Y92" i="4"/>
  <c r="O92" i="4"/>
  <c r="L92" i="4"/>
  <c r="I92" i="4"/>
  <c r="AH91" i="4"/>
  <c r="AG91" i="4"/>
  <c r="AF91" i="4"/>
  <c r="AD91" i="4"/>
  <c r="AC91" i="4"/>
  <c r="AA91" i="4"/>
  <c r="Y91" i="4"/>
  <c r="O91" i="4"/>
  <c r="L91" i="4"/>
  <c r="I91" i="4"/>
  <c r="AH90" i="4"/>
  <c r="AG90" i="4"/>
  <c r="AF90" i="4"/>
  <c r="AD90" i="4"/>
  <c r="AC90" i="4"/>
  <c r="AA90" i="4"/>
  <c r="Y90" i="4"/>
  <c r="O90" i="4"/>
  <c r="L90" i="4"/>
  <c r="I90" i="4"/>
  <c r="AH89" i="4"/>
  <c r="AG89" i="4"/>
  <c r="AF89" i="4"/>
  <c r="AD89" i="4"/>
  <c r="AC89" i="4"/>
  <c r="AA89" i="4"/>
  <c r="Y89" i="4"/>
  <c r="O89" i="4"/>
  <c r="L89" i="4"/>
  <c r="I89" i="4"/>
  <c r="AH88" i="4"/>
  <c r="AG88" i="4"/>
  <c r="AF88" i="4"/>
  <c r="AD88" i="4"/>
  <c r="AC88" i="4"/>
  <c r="AA88" i="4"/>
  <c r="Y88" i="4"/>
  <c r="O88" i="4"/>
  <c r="L88" i="4"/>
  <c r="I88" i="4"/>
  <c r="AH87" i="4"/>
  <c r="AG87" i="4"/>
  <c r="AF87" i="4"/>
  <c r="AD87" i="4"/>
  <c r="AC87" i="4"/>
  <c r="AA87" i="4"/>
  <c r="Y87" i="4"/>
  <c r="O87" i="4"/>
  <c r="L87" i="4"/>
  <c r="I87" i="4"/>
  <c r="AH86" i="4"/>
  <c r="AG86" i="4"/>
  <c r="AF86" i="4"/>
  <c r="AD86" i="4"/>
  <c r="AC86" i="4"/>
  <c r="AA86" i="4"/>
  <c r="Y86" i="4"/>
  <c r="O86" i="4"/>
  <c r="L86" i="4"/>
  <c r="I86" i="4"/>
  <c r="AH85" i="4"/>
  <c r="AG85" i="4"/>
  <c r="AF85" i="4"/>
  <c r="AD85" i="4"/>
  <c r="AC85" i="4"/>
  <c r="AA85" i="4"/>
  <c r="Y85" i="4"/>
  <c r="O85" i="4"/>
  <c r="L85" i="4"/>
  <c r="I85" i="4"/>
  <c r="AH84" i="4"/>
  <c r="AG84" i="4"/>
  <c r="AF84" i="4"/>
  <c r="AD84" i="4"/>
  <c r="AC84" i="4"/>
  <c r="AA84" i="4"/>
  <c r="Y84" i="4"/>
  <c r="O84" i="4"/>
  <c r="L84" i="4"/>
  <c r="I84" i="4"/>
  <c r="AH83" i="4"/>
  <c r="AG83" i="4"/>
  <c r="AF83" i="4"/>
  <c r="AD83" i="4"/>
  <c r="AC83" i="4"/>
  <c r="AA83" i="4"/>
  <c r="Y83" i="4"/>
  <c r="O83" i="4"/>
  <c r="L83" i="4"/>
  <c r="I83" i="4"/>
  <c r="AH82" i="4"/>
  <c r="AG82" i="4"/>
  <c r="AF82" i="4"/>
  <c r="AD82" i="4"/>
  <c r="AC82" i="4"/>
  <c r="AA82" i="4"/>
  <c r="Y82" i="4"/>
  <c r="O82" i="4"/>
  <c r="L82" i="4"/>
  <c r="I82" i="4"/>
  <c r="AH81" i="4"/>
  <c r="AG81" i="4"/>
  <c r="AF81" i="4"/>
  <c r="AD81" i="4"/>
  <c r="AC81" i="4"/>
  <c r="AA81" i="4"/>
  <c r="Y81" i="4"/>
  <c r="O81" i="4"/>
  <c r="L81" i="4"/>
  <c r="I81" i="4"/>
  <c r="AH80" i="4"/>
  <c r="AG80" i="4"/>
  <c r="AF80" i="4"/>
  <c r="AD80" i="4"/>
  <c r="AC80" i="4"/>
  <c r="AA80" i="4"/>
  <c r="Y80" i="4"/>
  <c r="O80" i="4"/>
  <c r="L80" i="4"/>
  <c r="I80" i="4"/>
  <c r="AH79" i="4"/>
  <c r="AG79" i="4"/>
  <c r="AF79" i="4"/>
  <c r="AD79" i="4"/>
  <c r="AC79" i="4"/>
  <c r="AA79" i="4"/>
  <c r="Y79" i="4"/>
  <c r="O79" i="4"/>
  <c r="L79" i="4"/>
  <c r="I79" i="4"/>
  <c r="AH78" i="4"/>
  <c r="AG78" i="4"/>
  <c r="AF78" i="4"/>
  <c r="AD78" i="4"/>
  <c r="AC78" i="4"/>
  <c r="AA78" i="4"/>
  <c r="Y78" i="4"/>
  <c r="O78" i="4"/>
  <c r="L78" i="4"/>
  <c r="I78" i="4"/>
  <c r="AH77" i="4"/>
  <c r="AG77" i="4"/>
  <c r="AF77" i="4"/>
  <c r="AD77" i="4"/>
  <c r="AC77" i="4"/>
  <c r="AA77" i="4"/>
  <c r="Y77" i="4"/>
  <c r="O77" i="4"/>
  <c r="L77" i="4"/>
  <c r="I77" i="4"/>
  <c r="AH76" i="4"/>
  <c r="AG76" i="4"/>
  <c r="AF76" i="4"/>
  <c r="AD76" i="4"/>
  <c r="AC76" i="4"/>
  <c r="AA76" i="4"/>
  <c r="Y76" i="4"/>
  <c r="O76" i="4"/>
  <c r="L76" i="4"/>
  <c r="I76" i="4"/>
  <c r="AH75" i="4"/>
  <c r="AG75" i="4"/>
  <c r="AF75" i="4"/>
  <c r="AD75" i="4"/>
  <c r="AC75" i="4"/>
  <c r="AA75" i="4"/>
  <c r="Y75" i="4"/>
  <c r="O75" i="4"/>
  <c r="L75" i="4"/>
  <c r="I75" i="4"/>
  <c r="AH74" i="4"/>
  <c r="AG74" i="4"/>
  <c r="AF74" i="4"/>
  <c r="AD74" i="4"/>
  <c r="AC74" i="4"/>
  <c r="AA74" i="4"/>
  <c r="Y74" i="4"/>
  <c r="O74" i="4"/>
  <c r="L74" i="4"/>
  <c r="I74" i="4"/>
  <c r="AH73" i="4"/>
  <c r="AG73" i="4"/>
  <c r="AF73" i="4"/>
  <c r="AD73" i="4"/>
  <c r="AC73" i="4"/>
  <c r="AA73" i="4"/>
  <c r="Y73" i="4"/>
  <c r="O73" i="4"/>
  <c r="L73" i="4"/>
  <c r="I73" i="4"/>
  <c r="AH72" i="4"/>
  <c r="AG72" i="4"/>
  <c r="AF72" i="4"/>
  <c r="AD72" i="4"/>
  <c r="AC72" i="4"/>
  <c r="AA72" i="4"/>
  <c r="Y72" i="4"/>
  <c r="O72" i="4"/>
  <c r="L72" i="4"/>
  <c r="I72" i="4"/>
  <c r="AH71" i="4"/>
  <c r="AG71" i="4"/>
  <c r="AF71" i="4"/>
  <c r="AD71" i="4"/>
  <c r="AC71" i="4"/>
  <c r="AA71" i="4"/>
  <c r="Y71" i="4"/>
  <c r="O71" i="4"/>
  <c r="L71" i="4"/>
  <c r="I71" i="4"/>
  <c r="AH70" i="4"/>
  <c r="AG70" i="4"/>
  <c r="AF70" i="4"/>
  <c r="AD70" i="4"/>
  <c r="AC70" i="4"/>
  <c r="AA70" i="4"/>
  <c r="Y70" i="4"/>
  <c r="O70" i="4"/>
  <c r="L70" i="4"/>
  <c r="I70" i="4"/>
  <c r="AH69" i="4"/>
  <c r="AG69" i="4"/>
  <c r="AF69" i="4"/>
  <c r="AD69" i="4"/>
  <c r="AC69" i="4"/>
  <c r="AA69" i="4"/>
  <c r="Y69" i="4"/>
  <c r="O69" i="4"/>
  <c r="L69" i="4"/>
  <c r="I69" i="4"/>
  <c r="AH68" i="4"/>
  <c r="AG68" i="4"/>
  <c r="AF68" i="4"/>
  <c r="AD68" i="4"/>
  <c r="AC68" i="4"/>
  <c r="AA68" i="4"/>
  <c r="Y68" i="4"/>
  <c r="O68" i="4"/>
  <c r="L68" i="4"/>
  <c r="I68" i="4"/>
  <c r="AH67" i="4"/>
  <c r="AG67" i="4"/>
  <c r="AF67" i="4"/>
  <c r="AD67" i="4"/>
  <c r="AC67" i="4"/>
  <c r="AA67" i="4"/>
  <c r="Y67" i="4"/>
  <c r="O67" i="4"/>
  <c r="L67" i="4"/>
  <c r="I67" i="4"/>
  <c r="AH66" i="4"/>
  <c r="AG66" i="4"/>
  <c r="AF66" i="4"/>
  <c r="AD66" i="4"/>
  <c r="AC66" i="4"/>
  <c r="AA66" i="4"/>
  <c r="Y66" i="4"/>
  <c r="O66" i="4"/>
  <c r="L66" i="4"/>
  <c r="I66" i="4"/>
  <c r="AH65" i="4"/>
  <c r="AG65" i="4"/>
  <c r="AF65" i="4"/>
  <c r="AD65" i="4"/>
  <c r="AC65" i="4"/>
  <c r="AA65" i="4"/>
  <c r="Y65" i="4"/>
  <c r="O65" i="4"/>
  <c r="L65" i="4"/>
  <c r="I65" i="4"/>
  <c r="AH64" i="4"/>
  <c r="AG64" i="4"/>
  <c r="AF64" i="4"/>
  <c r="AD64" i="4"/>
  <c r="AC64" i="4"/>
  <c r="AA64" i="4"/>
  <c r="Y64" i="4"/>
  <c r="O64" i="4"/>
  <c r="L64" i="4"/>
  <c r="I64" i="4"/>
  <c r="AH63" i="4"/>
  <c r="AG63" i="4"/>
  <c r="AF63" i="4"/>
  <c r="AD63" i="4"/>
  <c r="AC63" i="4"/>
  <c r="AA63" i="4"/>
  <c r="Y63" i="4"/>
  <c r="O63" i="4"/>
  <c r="L63" i="4"/>
  <c r="I63" i="4"/>
  <c r="AH62" i="4"/>
  <c r="AG62" i="4"/>
  <c r="AF62" i="4"/>
  <c r="AD62" i="4"/>
  <c r="AC62" i="4"/>
  <c r="AA62" i="4"/>
  <c r="Y62" i="4"/>
  <c r="O62" i="4"/>
  <c r="L62" i="4"/>
  <c r="I62" i="4"/>
  <c r="AH61" i="4"/>
  <c r="AG61" i="4"/>
  <c r="AF61" i="4"/>
  <c r="AD61" i="4"/>
  <c r="AC61" i="4"/>
  <c r="AA61" i="4"/>
  <c r="Y61" i="4"/>
  <c r="O61" i="4"/>
  <c r="L61" i="4"/>
  <c r="I61" i="4"/>
  <c r="AH60" i="4"/>
  <c r="AG60" i="4"/>
  <c r="AF60" i="4"/>
  <c r="AD60" i="4"/>
  <c r="AC60" i="4"/>
  <c r="AA60" i="4"/>
  <c r="Y60" i="4"/>
  <c r="O60" i="4"/>
  <c r="L60" i="4"/>
  <c r="I60" i="4"/>
  <c r="AH59" i="4"/>
  <c r="AG59" i="4"/>
  <c r="AF59" i="4"/>
  <c r="AD59" i="4"/>
  <c r="AC59" i="4"/>
  <c r="AA59" i="4"/>
  <c r="Y59" i="4"/>
  <c r="O59" i="4"/>
  <c r="L59" i="4"/>
  <c r="I59" i="4"/>
  <c r="AH58" i="4"/>
  <c r="AG58" i="4"/>
  <c r="AF58" i="4"/>
  <c r="AD58" i="4"/>
  <c r="AC58" i="4"/>
  <c r="AA58" i="4"/>
  <c r="Y58" i="4"/>
  <c r="O58" i="4"/>
  <c r="L58" i="4"/>
  <c r="I58" i="4"/>
  <c r="AH57" i="4"/>
  <c r="AG57" i="4"/>
  <c r="AF57" i="4"/>
  <c r="AD57" i="4"/>
  <c r="AC57" i="4"/>
  <c r="AA57" i="4"/>
  <c r="Y57" i="4"/>
  <c r="O57" i="4"/>
  <c r="L57" i="4"/>
  <c r="I57" i="4"/>
  <c r="AH56" i="4"/>
  <c r="AG56" i="4"/>
  <c r="AF56" i="4"/>
  <c r="AD56" i="4"/>
  <c r="AC56" i="4"/>
  <c r="AA56" i="4"/>
  <c r="Y56" i="4"/>
  <c r="O56" i="4"/>
  <c r="L56" i="4"/>
  <c r="I56" i="4"/>
  <c r="AH55" i="4"/>
  <c r="AG55" i="4"/>
  <c r="AF55" i="4"/>
  <c r="AD55" i="4"/>
  <c r="AC55" i="4"/>
  <c r="AA55" i="4"/>
  <c r="Y55" i="4"/>
  <c r="O55" i="4"/>
  <c r="L55" i="4"/>
  <c r="I55" i="4"/>
  <c r="AH54" i="4"/>
  <c r="AG54" i="4"/>
  <c r="AF54" i="4"/>
  <c r="AD54" i="4"/>
  <c r="AC54" i="4"/>
  <c r="AA54" i="4"/>
  <c r="Y54" i="4"/>
  <c r="O54" i="4"/>
  <c r="L54" i="4"/>
  <c r="I54" i="4"/>
  <c r="AH53" i="4"/>
  <c r="AG53" i="4"/>
  <c r="AF53" i="4"/>
  <c r="AD53" i="4"/>
  <c r="AC53" i="4"/>
  <c r="AA53" i="4"/>
  <c r="Y53" i="4"/>
  <c r="O53" i="4"/>
  <c r="L53" i="4"/>
  <c r="I53" i="4"/>
  <c r="AH52" i="4"/>
  <c r="AG52" i="4"/>
  <c r="AF52" i="4"/>
  <c r="AD52" i="4"/>
  <c r="AC52" i="4"/>
  <c r="AA52" i="4"/>
  <c r="Y52" i="4"/>
  <c r="O52" i="4"/>
  <c r="L52" i="4"/>
  <c r="I52" i="4"/>
  <c r="AH51" i="4"/>
  <c r="AG51" i="4"/>
  <c r="AF51" i="4"/>
  <c r="AD51" i="4"/>
  <c r="AC51" i="4"/>
  <c r="AA51" i="4"/>
  <c r="Y51" i="4"/>
  <c r="O51" i="4"/>
  <c r="L51" i="4"/>
  <c r="I51" i="4"/>
  <c r="AH50" i="4"/>
  <c r="AG50" i="4"/>
  <c r="AF50" i="4"/>
  <c r="AD50" i="4"/>
  <c r="AC50" i="4"/>
  <c r="AA50" i="4"/>
  <c r="Y50" i="4"/>
  <c r="O50" i="4"/>
  <c r="L50" i="4"/>
  <c r="I50" i="4"/>
  <c r="AH49" i="4"/>
  <c r="AG49" i="4"/>
  <c r="AF49" i="4"/>
  <c r="AD49" i="4"/>
  <c r="AC49" i="4"/>
  <c r="AA49" i="4"/>
  <c r="Y49" i="4"/>
  <c r="O49" i="4"/>
  <c r="L49" i="4"/>
  <c r="I49" i="4"/>
  <c r="AH48" i="4"/>
  <c r="AG48" i="4"/>
  <c r="AF48" i="4"/>
  <c r="AD48" i="4"/>
  <c r="AC48" i="4"/>
  <c r="AA48" i="4"/>
  <c r="Y48" i="4"/>
  <c r="O48" i="4"/>
  <c r="L48" i="4"/>
  <c r="I48" i="4"/>
  <c r="AH47" i="4"/>
  <c r="AG47" i="4"/>
  <c r="AF47" i="4"/>
  <c r="AD47" i="4"/>
  <c r="AC47" i="4"/>
  <c r="AA47" i="4"/>
  <c r="Y47" i="4"/>
  <c r="O47" i="4"/>
  <c r="L47" i="4"/>
  <c r="I47" i="4"/>
  <c r="AH46" i="4"/>
  <c r="AG46" i="4"/>
  <c r="AF46" i="4"/>
  <c r="AD46" i="4"/>
  <c r="AC46" i="4"/>
  <c r="AA46" i="4"/>
  <c r="Y46" i="4"/>
  <c r="O46" i="4"/>
  <c r="L46" i="4"/>
  <c r="I46" i="4"/>
  <c r="AH45" i="4"/>
  <c r="AG45" i="4"/>
  <c r="AF45" i="4"/>
  <c r="AD45" i="4"/>
  <c r="AC45" i="4"/>
  <c r="AA45" i="4"/>
  <c r="Y45" i="4"/>
  <c r="O45" i="4"/>
  <c r="L45" i="4"/>
  <c r="I45" i="4"/>
  <c r="AH44" i="4"/>
  <c r="AG44" i="4"/>
  <c r="AF44" i="4"/>
  <c r="AD44" i="4"/>
  <c r="AC44" i="4"/>
  <c r="AA44" i="4"/>
  <c r="Y44" i="4"/>
  <c r="O44" i="4"/>
  <c r="L44" i="4"/>
  <c r="I44" i="4"/>
  <c r="AH43" i="4"/>
  <c r="AG43" i="4"/>
  <c r="AF43" i="4"/>
  <c r="AD43" i="4"/>
  <c r="AC43" i="4"/>
  <c r="AA43" i="4"/>
  <c r="Y43" i="4"/>
  <c r="O43" i="4"/>
  <c r="L43" i="4"/>
  <c r="I43" i="4"/>
  <c r="AH42" i="4"/>
  <c r="AG42" i="4"/>
  <c r="AF42" i="4"/>
  <c r="AD42" i="4"/>
  <c r="AC42" i="4"/>
  <c r="AA42" i="4"/>
  <c r="Y42" i="4"/>
  <c r="O42" i="4"/>
  <c r="L42" i="4"/>
  <c r="I42" i="4"/>
  <c r="AH41" i="4"/>
  <c r="AG41" i="4"/>
  <c r="AF41" i="4"/>
  <c r="AD41" i="4"/>
  <c r="AC41" i="4"/>
  <c r="AA41" i="4"/>
  <c r="Y41" i="4"/>
  <c r="O41" i="4"/>
  <c r="L41" i="4"/>
  <c r="I41" i="4"/>
  <c r="AH40" i="4"/>
  <c r="AG40" i="4"/>
  <c r="AF40" i="4"/>
  <c r="AD40" i="4"/>
  <c r="AC40" i="4"/>
  <c r="AA40" i="4"/>
  <c r="Y40" i="4"/>
  <c r="O40" i="4"/>
  <c r="L40" i="4"/>
  <c r="I40" i="4"/>
  <c r="AH39" i="4"/>
  <c r="AG39" i="4"/>
  <c r="AF39" i="4"/>
  <c r="AD39" i="4"/>
  <c r="AC39" i="4"/>
  <c r="AA39" i="4"/>
  <c r="Y39" i="4"/>
  <c r="O39" i="4"/>
  <c r="L39" i="4"/>
  <c r="I39" i="4"/>
  <c r="AH38" i="4"/>
  <c r="AG38" i="4"/>
  <c r="AF38" i="4"/>
  <c r="AD38" i="4"/>
  <c r="AC38" i="4"/>
  <c r="AA38" i="4"/>
  <c r="Y38" i="4"/>
  <c r="O38" i="4"/>
  <c r="L38" i="4"/>
  <c r="I38" i="4"/>
  <c r="AH37" i="4"/>
  <c r="AG37" i="4"/>
  <c r="AF37" i="4"/>
  <c r="AD37" i="4"/>
  <c r="AC37" i="4"/>
  <c r="AA37" i="4"/>
  <c r="Y37" i="4"/>
  <c r="O37" i="4"/>
  <c r="L37" i="4"/>
  <c r="I37" i="4"/>
  <c r="AH36" i="4"/>
  <c r="AG36" i="4"/>
  <c r="AF36" i="4"/>
  <c r="AD36" i="4"/>
  <c r="AC36" i="4"/>
  <c r="AA36" i="4"/>
  <c r="Y36" i="4"/>
  <c r="O36" i="4"/>
  <c r="L36" i="4"/>
  <c r="I36" i="4"/>
  <c r="AH35" i="4"/>
  <c r="AG35" i="4"/>
  <c r="AF35" i="4"/>
  <c r="AD35" i="4"/>
  <c r="AC35" i="4"/>
  <c r="AA35" i="4"/>
  <c r="Y35" i="4"/>
  <c r="O35" i="4"/>
  <c r="L35" i="4"/>
  <c r="I35" i="4"/>
  <c r="AH34" i="4"/>
  <c r="AG34" i="4"/>
  <c r="AF34" i="4"/>
  <c r="AD34" i="4"/>
  <c r="AC34" i="4"/>
  <c r="AA34" i="4"/>
  <c r="Y34" i="4"/>
  <c r="O34" i="4"/>
  <c r="L34" i="4"/>
  <c r="I34" i="4"/>
  <c r="AH33" i="4"/>
  <c r="AG33" i="4"/>
  <c r="AF33" i="4"/>
  <c r="AD33" i="4"/>
  <c r="AC33" i="4"/>
  <c r="AA33" i="4"/>
  <c r="Y33" i="4"/>
  <c r="O33" i="4"/>
  <c r="L33" i="4"/>
  <c r="I33" i="4"/>
  <c r="AH32" i="4"/>
  <c r="AG32" i="4"/>
  <c r="AF32" i="4"/>
  <c r="AD32" i="4"/>
  <c r="AC32" i="4"/>
  <c r="AA32" i="4"/>
  <c r="Y32" i="4"/>
  <c r="O32" i="4"/>
  <c r="L32" i="4"/>
  <c r="I32" i="4"/>
  <c r="AH31" i="4"/>
  <c r="AG31" i="4"/>
  <c r="AF31" i="4"/>
  <c r="AD31" i="4"/>
  <c r="AC31" i="4"/>
  <c r="AA31" i="4"/>
  <c r="Y31" i="4"/>
  <c r="O31" i="4"/>
  <c r="L31" i="4"/>
  <c r="I31" i="4"/>
  <c r="AH30" i="4"/>
  <c r="AG30" i="4"/>
  <c r="AF30" i="4"/>
  <c r="AD30" i="4"/>
  <c r="AC30" i="4"/>
  <c r="AA30" i="4"/>
  <c r="Y30" i="4"/>
  <c r="O30" i="4"/>
  <c r="L30" i="4"/>
  <c r="I30" i="4"/>
  <c r="AH29" i="4"/>
  <c r="AG29" i="4"/>
  <c r="AF29" i="4"/>
  <c r="AD29" i="4"/>
  <c r="AC29" i="4"/>
  <c r="AA29" i="4"/>
  <c r="Y29" i="4"/>
  <c r="O29" i="4"/>
  <c r="L29" i="4"/>
  <c r="I29" i="4"/>
  <c r="AH28" i="4"/>
  <c r="AG28" i="4"/>
  <c r="AF28" i="4"/>
  <c r="AD28" i="4"/>
  <c r="AC28" i="4"/>
  <c r="AA28" i="4"/>
  <c r="Y28" i="4"/>
  <c r="O28" i="4"/>
  <c r="L28" i="4"/>
  <c r="I28" i="4"/>
  <c r="AH27" i="4"/>
  <c r="AG27" i="4"/>
  <c r="AF27" i="4"/>
  <c r="AD27" i="4"/>
  <c r="AC27" i="4"/>
  <c r="AA27" i="4"/>
  <c r="Y27" i="4"/>
  <c r="O27" i="4"/>
  <c r="L27" i="4"/>
  <c r="I27" i="4"/>
  <c r="AH26" i="4"/>
  <c r="AG26" i="4"/>
  <c r="AF26" i="4"/>
  <c r="AD26" i="4"/>
  <c r="AC26" i="4"/>
  <c r="AA26" i="4"/>
  <c r="Y26" i="4"/>
  <c r="O26" i="4"/>
  <c r="L26" i="4"/>
  <c r="I26" i="4"/>
  <c r="AH25" i="4"/>
  <c r="AG25" i="4"/>
  <c r="AF25" i="4"/>
  <c r="AD25" i="4"/>
  <c r="AC25" i="4"/>
  <c r="AA25" i="4"/>
  <c r="Y25" i="4"/>
  <c r="O25" i="4"/>
  <c r="L25" i="4"/>
  <c r="I25" i="4"/>
  <c r="AH24" i="4"/>
  <c r="AG24" i="4"/>
  <c r="AF24" i="4"/>
  <c r="AD24" i="4"/>
  <c r="AC24" i="4"/>
  <c r="AA24" i="4"/>
  <c r="Y24" i="4"/>
  <c r="O24" i="4"/>
  <c r="L24" i="4"/>
  <c r="I24" i="4"/>
  <c r="AH23" i="4"/>
  <c r="AG23" i="4"/>
  <c r="AF23" i="4"/>
  <c r="AD23" i="4"/>
  <c r="AC23" i="4"/>
  <c r="AA23" i="4"/>
  <c r="Y23" i="4"/>
  <c r="O23" i="4"/>
  <c r="L23" i="4"/>
  <c r="I23" i="4"/>
  <c r="AH22" i="4"/>
  <c r="AG22" i="4"/>
  <c r="AF22" i="4"/>
  <c r="AD22" i="4"/>
  <c r="AC22" i="4"/>
  <c r="AA22" i="4"/>
  <c r="Y22" i="4"/>
  <c r="O22" i="4"/>
  <c r="L22" i="4"/>
  <c r="I22" i="4"/>
  <c r="AH21" i="4"/>
  <c r="AG21" i="4"/>
  <c r="AF21" i="4"/>
  <c r="AD21" i="4"/>
  <c r="AC21" i="4"/>
  <c r="AA21" i="4"/>
  <c r="Y21" i="4"/>
  <c r="O21" i="4"/>
  <c r="L21" i="4"/>
  <c r="I21" i="4"/>
  <c r="AH20" i="4"/>
  <c r="AG20" i="4"/>
  <c r="AF20" i="4"/>
  <c r="AD20" i="4"/>
  <c r="AC20" i="4"/>
  <c r="AA20" i="4"/>
  <c r="Y20" i="4"/>
  <c r="O20" i="4"/>
  <c r="L20" i="4"/>
  <c r="I20" i="4"/>
  <c r="AH19" i="4"/>
  <c r="AG19" i="4"/>
  <c r="AF19" i="4"/>
  <c r="AD19" i="4"/>
  <c r="AC19" i="4"/>
  <c r="AA19" i="4"/>
  <c r="Y19" i="4"/>
  <c r="O19" i="4"/>
  <c r="L19" i="4"/>
  <c r="I19" i="4"/>
  <c r="AH18" i="4"/>
  <c r="AG18" i="4"/>
  <c r="AF18" i="4"/>
  <c r="AD18" i="4"/>
  <c r="AC18" i="4"/>
  <c r="AA18" i="4"/>
  <c r="Y18" i="4"/>
  <c r="O18" i="4"/>
  <c r="L18" i="4"/>
  <c r="I18" i="4"/>
  <c r="AH17" i="4"/>
  <c r="AG17" i="4"/>
  <c r="AF17" i="4"/>
  <c r="AD17" i="4"/>
  <c r="AC17" i="4"/>
  <c r="AA17" i="4"/>
  <c r="Y17" i="4"/>
  <c r="O17" i="4"/>
  <c r="L17" i="4"/>
  <c r="I17" i="4"/>
  <c r="AH16" i="4"/>
  <c r="AG16" i="4"/>
  <c r="AF16" i="4"/>
  <c r="AD16" i="4"/>
  <c r="AC16" i="4"/>
  <c r="AA16" i="4"/>
  <c r="Y16" i="4"/>
  <c r="O16" i="4"/>
  <c r="L16" i="4"/>
  <c r="I16" i="4"/>
  <c r="AH15" i="4"/>
  <c r="AG15" i="4"/>
  <c r="AF15" i="4"/>
  <c r="AD15" i="4"/>
  <c r="AC15" i="4"/>
  <c r="AA15" i="4"/>
  <c r="Y15" i="4"/>
  <c r="O15" i="4"/>
  <c r="L15" i="4"/>
  <c r="I15" i="4"/>
  <c r="AH14" i="4"/>
  <c r="AG14" i="4"/>
  <c r="AF14" i="4"/>
  <c r="AD14" i="4"/>
  <c r="AC14" i="4"/>
  <c r="AA14" i="4"/>
  <c r="Y14" i="4"/>
  <c r="O14" i="4"/>
  <c r="L14" i="4"/>
  <c r="I14" i="4"/>
  <c r="AH13" i="4"/>
  <c r="AG13" i="4"/>
  <c r="AF13" i="4"/>
  <c r="AD13" i="4"/>
  <c r="AC13" i="4"/>
  <c r="AA13" i="4"/>
  <c r="Y13" i="4"/>
  <c r="O13" i="4"/>
  <c r="L13" i="4"/>
  <c r="I13" i="4"/>
  <c r="AH12" i="4"/>
  <c r="AG12" i="4"/>
  <c r="AF12" i="4"/>
  <c r="AD12" i="4"/>
  <c r="AC12" i="4"/>
  <c r="AA12" i="4"/>
  <c r="Y12" i="4"/>
  <c r="O12" i="4"/>
  <c r="L12" i="4"/>
  <c r="I12" i="4"/>
  <c r="AH10" i="4"/>
  <c r="AG10" i="4"/>
  <c r="AF10" i="4"/>
  <c r="AD10" i="4"/>
  <c r="AC10" i="4"/>
  <c r="AA10" i="4"/>
  <c r="Y10" i="4"/>
  <c r="X10" i="4"/>
  <c r="AM10" i="4" s="1"/>
  <c r="O10" i="4"/>
  <c r="L10" i="4"/>
  <c r="I10" i="4"/>
  <c r="D10" i="4"/>
  <c r="E10" i="4" s="1"/>
  <c r="F10" i="4" s="1"/>
  <c r="AH8" i="4"/>
  <c r="AG8" i="4"/>
  <c r="AF8" i="4"/>
  <c r="AD8" i="4"/>
  <c r="AC8" i="4"/>
  <c r="AA8" i="4"/>
  <c r="Y8" i="4"/>
  <c r="X8" i="4"/>
  <c r="AM8" i="4" s="1"/>
  <c r="O8" i="4"/>
  <c r="L8" i="4"/>
  <c r="I8" i="4"/>
  <c r="D8" i="4"/>
  <c r="E8" i="4" s="1"/>
  <c r="F8" i="4" s="1"/>
  <c r="AH7" i="4"/>
  <c r="AG7" i="4"/>
  <c r="AF7" i="4"/>
  <c r="AD7" i="4"/>
  <c r="AC7" i="4"/>
  <c r="AA7" i="4"/>
  <c r="Y7" i="4"/>
  <c r="X7" i="4"/>
  <c r="AM7" i="4" s="1"/>
  <c r="O7" i="4"/>
  <c r="L7" i="4"/>
  <c r="I7" i="4"/>
  <c r="D7" i="4"/>
  <c r="E7" i="4" s="1"/>
  <c r="F7" i="4" s="1"/>
  <c r="X110" i="4"/>
  <c r="X108" i="4"/>
  <c r="X106" i="4"/>
  <c r="X104" i="4"/>
  <c r="X102" i="4"/>
  <c r="X100" i="4"/>
  <c r="X98" i="4"/>
  <c r="X96" i="4"/>
  <c r="X94" i="4"/>
  <c r="X92" i="4"/>
  <c r="X90" i="4"/>
  <c r="X88" i="4"/>
  <c r="X111" i="4"/>
  <c r="X109" i="4"/>
  <c r="X107" i="4"/>
  <c r="X105" i="4"/>
  <c r="X103" i="4"/>
  <c r="X101" i="4"/>
  <c r="X99" i="4"/>
  <c r="X97" i="4"/>
  <c r="X95" i="4"/>
  <c r="X93" i="4"/>
  <c r="X91" i="4"/>
  <c r="X89" i="4"/>
  <c r="X85" i="4"/>
  <c r="X83" i="4"/>
  <c r="X81" i="4"/>
  <c r="X79" i="4"/>
  <c r="X77" i="4"/>
  <c r="X75" i="4"/>
  <c r="X73" i="4"/>
  <c r="X71" i="4"/>
  <c r="X69" i="4"/>
  <c r="X67" i="4"/>
  <c r="X65" i="4"/>
  <c r="X63" i="4"/>
  <c r="X61" i="4"/>
  <c r="X59" i="4"/>
  <c r="X57" i="4"/>
  <c r="X55" i="4"/>
  <c r="X53" i="4"/>
  <c r="X87" i="4"/>
  <c r="X86" i="4"/>
  <c r="X84" i="4"/>
  <c r="X82" i="4"/>
  <c r="X80" i="4"/>
  <c r="X78" i="4"/>
  <c r="X76" i="4"/>
  <c r="X74" i="4"/>
  <c r="X72" i="4"/>
  <c r="X70" i="4"/>
  <c r="X68" i="4"/>
  <c r="X66" i="4"/>
  <c r="X64" i="4"/>
  <c r="X60" i="4"/>
  <c r="X56" i="4"/>
  <c r="X52" i="4"/>
  <c r="X50" i="4"/>
  <c r="X48" i="4"/>
  <c r="X46" i="4"/>
  <c r="X44" i="4"/>
  <c r="X42" i="4"/>
  <c r="X40" i="4"/>
  <c r="X38" i="4"/>
  <c r="X36" i="4"/>
  <c r="X34" i="4"/>
  <c r="X32" i="4"/>
  <c r="X30" i="4"/>
  <c r="X28" i="4"/>
  <c r="X26" i="4"/>
  <c r="X24" i="4"/>
  <c r="X22" i="4"/>
  <c r="X20" i="4"/>
  <c r="X18" i="4"/>
  <c r="X62" i="4"/>
  <c r="X58" i="4"/>
  <c r="X54" i="4"/>
  <c r="X51" i="4"/>
  <c r="X49" i="4"/>
  <c r="X47" i="4"/>
  <c r="X45" i="4"/>
  <c r="X43" i="4"/>
  <c r="X41" i="4"/>
  <c r="X39" i="4"/>
  <c r="X37" i="4"/>
  <c r="X35" i="4"/>
  <c r="X33" i="4"/>
  <c r="X31" i="4"/>
  <c r="X29" i="4"/>
  <c r="X27" i="4"/>
  <c r="X25" i="4"/>
  <c r="X23" i="4"/>
  <c r="X19" i="4"/>
  <c r="X16" i="4"/>
  <c r="X14" i="4"/>
  <c r="X12" i="4"/>
  <c r="X21" i="4"/>
  <c r="X17" i="4"/>
  <c r="X15" i="4"/>
  <c r="X13" i="4"/>
  <c r="AE13" i="4" l="1"/>
  <c r="AJ13" i="4" s="1"/>
  <c r="AE15" i="4"/>
  <c r="AE17" i="4"/>
  <c r="AE21" i="4"/>
  <c r="AJ21" i="4" s="1"/>
  <c r="AE12" i="4"/>
  <c r="AJ12" i="4" s="1"/>
  <c r="AE14" i="4"/>
  <c r="AE16" i="4"/>
  <c r="AE19" i="4"/>
  <c r="AE23" i="4"/>
  <c r="AE25" i="4"/>
  <c r="AE27" i="4"/>
  <c r="AE29" i="4"/>
  <c r="AJ29" i="4" s="1"/>
  <c r="AE31" i="4"/>
  <c r="AE33" i="4"/>
  <c r="AE35" i="4"/>
  <c r="AE37" i="4"/>
  <c r="AJ37" i="4" s="1"/>
  <c r="AE39" i="4"/>
  <c r="AK39" i="4" s="1"/>
  <c r="AM39" i="4" s="1"/>
  <c r="AE41" i="4"/>
  <c r="AE43" i="4"/>
  <c r="AE45" i="4"/>
  <c r="AK45" i="4" s="1"/>
  <c r="AE47" i="4"/>
  <c r="AE49" i="4"/>
  <c r="AE51" i="4"/>
  <c r="AE54" i="4"/>
  <c r="AJ54" i="4" s="1"/>
  <c r="AM54" i="4" s="1"/>
  <c r="AE58" i="4"/>
  <c r="AE62" i="4"/>
  <c r="AE18" i="4"/>
  <c r="AE20" i="4"/>
  <c r="AK20" i="4" s="1"/>
  <c r="AM20" i="4" s="1"/>
  <c r="AE22" i="4"/>
  <c r="AK22" i="4" s="1"/>
  <c r="AM22" i="4" s="1"/>
  <c r="AE24" i="4"/>
  <c r="AE26" i="4"/>
  <c r="AE28" i="4"/>
  <c r="AK28" i="4" s="1"/>
  <c r="AM28" i="4" s="1"/>
  <c r="AE30" i="4"/>
  <c r="AK30" i="4" s="1"/>
  <c r="AE32" i="4"/>
  <c r="AE34" i="4"/>
  <c r="AE36" i="4"/>
  <c r="AK36" i="4" s="1"/>
  <c r="AE38" i="4"/>
  <c r="AK38" i="4" s="1"/>
  <c r="AE40" i="4"/>
  <c r="AE42" i="4"/>
  <c r="AE44" i="4"/>
  <c r="AK44" i="4" s="1"/>
  <c r="AE46" i="4"/>
  <c r="AE48" i="4"/>
  <c r="AE50" i="4"/>
  <c r="AE52" i="4"/>
  <c r="AK52" i="4" s="1"/>
  <c r="AM52" i="4" s="1"/>
  <c r="AE56" i="4"/>
  <c r="AE60" i="4"/>
  <c r="AE64" i="4"/>
  <c r="AE66" i="4"/>
  <c r="AJ66" i="4" s="1"/>
  <c r="AE68" i="4"/>
  <c r="AE70" i="4"/>
  <c r="AE72" i="4"/>
  <c r="AE74" i="4"/>
  <c r="AJ74" i="4" s="1"/>
  <c r="AE76" i="4"/>
  <c r="AE78" i="4"/>
  <c r="AE80" i="4"/>
  <c r="AE82" i="4"/>
  <c r="AJ82" i="4" s="1"/>
  <c r="AE84" i="4"/>
  <c r="AE86" i="4"/>
  <c r="AE87" i="4"/>
  <c r="AE53" i="4"/>
  <c r="AJ53" i="4" s="1"/>
  <c r="AE55" i="4"/>
  <c r="AE57" i="4"/>
  <c r="AE59" i="4"/>
  <c r="AE61" i="4"/>
  <c r="AJ61" i="4" s="1"/>
  <c r="AM61" i="4" s="1"/>
  <c r="AE63" i="4"/>
  <c r="AE65" i="4"/>
  <c r="AE67" i="4"/>
  <c r="AE69" i="4"/>
  <c r="AJ69" i="4" s="1"/>
  <c r="AE71" i="4"/>
  <c r="AE73" i="4"/>
  <c r="AE75" i="4"/>
  <c r="AE77" i="4"/>
  <c r="AJ77" i="4" s="1"/>
  <c r="AE79" i="4"/>
  <c r="AE81" i="4"/>
  <c r="AE83" i="4"/>
  <c r="AE85" i="4"/>
  <c r="AJ85" i="4" s="1"/>
  <c r="AE89" i="4"/>
  <c r="AE91" i="4"/>
  <c r="AE93" i="4"/>
  <c r="AE95" i="4"/>
  <c r="AJ95" i="4" s="1"/>
  <c r="AE97" i="4"/>
  <c r="AE99" i="4"/>
  <c r="AE101" i="4"/>
  <c r="AE103" i="4"/>
  <c r="AJ103" i="4" s="1"/>
  <c r="AE105" i="4"/>
  <c r="AE107" i="4"/>
  <c r="AE109" i="4"/>
  <c r="AE111" i="4"/>
  <c r="AK111" i="4" s="1"/>
  <c r="AM111" i="4" s="1"/>
  <c r="AE88" i="4"/>
  <c r="AE90" i="4"/>
  <c r="AE92" i="4"/>
  <c r="AE94" i="4"/>
  <c r="AJ94" i="4" s="1"/>
  <c r="AE96" i="4"/>
  <c r="AE98" i="4"/>
  <c r="AE100" i="4"/>
  <c r="AE102" i="4"/>
  <c r="AJ102" i="4" s="1"/>
  <c r="AE104" i="4"/>
  <c r="AE106" i="4"/>
  <c r="AE108" i="4"/>
  <c r="AE110" i="4"/>
  <c r="AJ110" i="4" s="1"/>
  <c r="AK13" i="4"/>
  <c r="AM13" i="4" s="1"/>
  <c r="AK15" i="4"/>
  <c r="AM15" i="4" s="1"/>
  <c r="AJ14" i="4"/>
  <c r="AJ15" i="4"/>
  <c r="AJ16" i="4"/>
  <c r="AJ18" i="4"/>
  <c r="AM18" i="4" s="1"/>
  <c r="AK16" i="4"/>
  <c r="AM16" i="4" s="1"/>
  <c r="AJ19" i="4"/>
  <c r="AK24" i="4"/>
  <c r="AK26" i="4"/>
  <c r="AM26" i="4" s="1"/>
  <c r="AK32" i="4"/>
  <c r="AM32" i="4" s="1"/>
  <c r="AK33" i="4"/>
  <c r="AM33" i="4" s="1"/>
  <c r="AK34" i="4"/>
  <c r="AM34" i="4" s="1"/>
  <c r="AK35" i="4"/>
  <c r="AM35" i="4" s="1"/>
  <c r="AK40" i="4"/>
  <c r="AK41" i="4"/>
  <c r="AM41" i="4" s="1"/>
  <c r="AK42" i="4"/>
  <c r="AM42" i="4" s="1"/>
  <c r="AK43" i="4"/>
  <c r="AM43" i="4" s="1"/>
  <c r="AK46" i="4"/>
  <c r="AK47" i="4"/>
  <c r="AM47" i="4" s="1"/>
  <c r="AK48" i="4"/>
  <c r="AM48" i="4" s="1"/>
  <c r="AK49" i="4"/>
  <c r="AK50" i="4"/>
  <c r="AK51" i="4"/>
  <c r="AE7" i="4"/>
  <c r="AJ7" i="4" s="1"/>
  <c r="AE8" i="4"/>
  <c r="AE10" i="4"/>
  <c r="AJ10" i="4" s="1"/>
  <c r="AJ17" i="4"/>
  <c r="AK18" i="4"/>
  <c r="AJ22" i="4"/>
  <c r="AJ23" i="4"/>
  <c r="AJ24" i="4"/>
  <c r="AM24" i="4" s="1"/>
  <c r="AJ25" i="4"/>
  <c r="AJ26" i="4"/>
  <c r="AJ27" i="4"/>
  <c r="AJ28" i="4"/>
  <c r="AJ30" i="4"/>
  <c r="AM30" i="4" s="1"/>
  <c r="AJ31" i="4"/>
  <c r="AJ32" i="4"/>
  <c r="AJ33" i="4"/>
  <c r="AJ34" i="4"/>
  <c r="AJ35" i="4"/>
  <c r="AJ36" i="4"/>
  <c r="AM36" i="4" s="1"/>
  <c r="AJ38" i="4"/>
  <c r="AM38" i="4" s="1"/>
  <c r="AJ39" i="4"/>
  <c r="AJ40" i="4"/>
  <c r="AM40" i="4" s="1"/>
  <c r="AJ41" i="4"/>
  <c r="AJ42" i="4"/>
  <c r="AJ43" i="4"/>
  <c r="AJ44" i="4"/>
  <c r="AM44" i="4" s="1"/>
  <c r="AJ46" i="4"/>
  <c r="AM46" i="4" s="1"/>
  <c r="AJ47" i="4"/>
  <c r="AJ48" i="4"/>
  <c r="AJ49" i="4"/>
  <c r="AM49" i="4" s="1"/>
  <c r="AJ50" i="4"/>
  <c r="AM50" i="4" s="1"/>
  <c r="AJ51" i="4"/>
  <c r="AM51" i="4" s="1"/>
  <c r="AJ52" i="4"/>
  <c r="AJ55" i="4"/>
  <c r="AJ57" i="4"/>
  <c r="AJ59" i="4"/>
  <c r="AJ63" i="4"/>
  <c r="AJ65" i="4"/>
  <c r="AK53" i="4"/>
  <c r="AM53" i="4" s="1"/>
  <c r="AJ56" i="4"/>
  <c r="AM56" i="4" s="1"/>
  <c r="AK57" i="4"/>
  <c r="AM57" i="4" s="1"/>
  <c r="AJ60" i="4"/>
  <c r="AM60" i="4" s="1"/>
  <c r="AK61" i="4"/>
  <c r="AJ64" i="4"/>
  <c r="AK65" i="4"/>
  <c r="AM65" i="4" s="1"/>
  <c r="AK67" i="4"/>
  <c r="AK69" i="4"/>
  <c r="AM69" i="4" s="1"/>
  <c r="AK71" i="4"/>
  <c r="AK73" i="4"/>
  <c r="AM73" i="4" s="1"/>
  <c r="AK75" i="4"/>
  <c r="AM75" i="4" s="1"/>
  <c r="AK77" i="4"/>
  <c r="AM77" i="4" s="1"/>
  <c r="AK79" i="4"/>
  <c r="AM79" i="4" s="1"/>
  <c r="AK81" i="4"/>
  <c r="AM81" i="4" s="1"/>
  <c r="AK83" i="4"/>
  <c r="AK85" i="4"/>
  <c r="AM85" i="4" s="1"/>
  <c r="AK55" i="4"/>
  <c r="AM55" i="4" s="1"/>
  <c r="AJ58" i="4"/>
  <c r="AK59" i="4"/>
  <c r="AM59" i="4" s="1"/>
  <c r="AJ62" i="4"/>
  <c r="AK63" i="4"/>
  <c r="AM63" i="4" s="1"/>
  <c r="AJ67" i="4"/>
  <c r="AM67" i="4" s="1"/>
  <c r="AJ68" i="4"/>
  <c r="AM68" i="4" s="1"/>
  <c r="AJ70" i="4"/>
  <c r="AJ71" i="4"/>
  <c r="AM71" i="4" s="1"/>
  <c r="AJ72" i="4"/>
  <c r="AJ73" i="4"/>
  <c r="AJ75" i="4"/>
  <c r="AJ76" i="4"/>
  <c r="AJ78" i="4"/>
  <c r="AJ79" i="4"/>
  <c r="AJ80" i="4"/>
  <c r="AJ81" i="4"/>
  <c r="AJ83" i="4"/>
  <c r="AM83" i="4" s="1"/>
  <c r="AJ84" i="4"/>
  <c r="AJ86" i="4"/>
  <c r="AK88" i="4"/>
  <c r="AK89" i="4"/>
  <c r="AK90" i="4"/>
  <c r="AM90" i="4" s="1"/>
  <c r="AK92" i="4"/>
  <c r="AK94" i="4"/>
  <c r="AM94" i="4" s="1"/>
  <c r="AK96" i="4"/>
  <c r="AM96" i="4" s="1"/>
  <c r="AK98" i="4"/>
  <c r="AM98" i="4" s="1"/>
  <c r="AK100" i="4"/>
  <c r="AM100" i="4" s="1"/>
  <c r="AK102" i="4"/>
  <c r="AM102" i="4" s="1"/>
  <c r="AK104" i="4"/>
  <c r="AM104" i="4" s="1"/>
  <c r="AK106" i="4"/>
  <c r="AM106" i="4" s="1"/>
  <c r="AK108" i="4"/>
  <c r="AM108" i="4" s="1"/>
  <c r="AK110" i="4"/>
  <c r="AM110" i="4" s="1"/>
  <c r="AJ87" i="4"/>
  <c r="AM87" i="4" s="1"/>
  <c r="AJ88" i="4"/>
  <c r="AM88" i="4" s="1"/>
  <c r="AJ89" i="4"/>
  <c r="AM89" i="4" s="1"/>
  <c r="AJ90" i="4"/>
  <c r="AJ91" i="4"/>
  <c r="AJ92" i="4"/>
  <c r="AM92" i="4" s="1"/>
  <c r="AJ93" i="4"/>
  <c r="AJ96" i="4"/>
  <c r="AJ97" i="4"/>
  <c r="AJ98" i="4"/>
  <c r="AJ99" i="4"/>
  <c r="AM99" i="4" s="1"/>
  <c r="AJ100" i="4"/>
  <c r="AJ101" i="4"/>
  <c r="AJ104" i="4"/>
  <c r="AJ105" i="4"/>
  <c r="AJ106" i="4"/>
  <c r="AJ107" i="4"/>
  <c r="AJ108" i="4"/>
  <c r="AJ109" i="4"/>
  <c r="AK37" i="4" l="1"/>
  <c r="AM37" i="4" s="1"/>
  <c r="AJ111" i="4"/>
  <c r="AJ45" i="4"/>
  <c r="AM45" i="4" s="1"/>
  <c r="AJ20" i="4"/>
  <c r="AO8" i="4"/>
  <c r="AN8" i="4"/>
  <c r="AK8" i="4"/>
  <c r="AN110" i="4"/>
  <c r="AO110" i="4"/>
  <c r="AN108" i="4"/>
  <c r="AO108" i="4"/>
  <c r="AN106" i="4"/>
  <c r="AO106" i="4"/>
  <c r="AN104" i="4"/>
  <c r="AO104" i="4"/>
  <c r="AN102" i="4"/>
  <c r="AO102" i="4"/>
  <c r="AN100" i="4"/>
  <c r="AO100" i="4"/>
  <c r="AN98" i="4"/>
  <c r="AO98" i="4"/>
  <c r="AN96" i="4"/>
  <c r="AO96" i="4"/>
  <c r="AN94" i="4"/>
  <c r="AO94" i="4"/>
  <c r="AN92" i="4"/>
  <c r="AO92" i="4"/>
  <c r="AN90" i="4"/>
  <c r="AO90" i="4"/>
  <c r="AN88" i="4"/>
  <c r="AO88" i="4"/>
  <c r="AO111" i="4"/>
  <c r="AN111" i="4"/>
  <c r="AK109" i="4"/>
  <c r="AM109" i="4" s="1"/>
  <c r="AN107" i="4"/>
  <c r="AK107" i="4"/>
  <c r="AM107" i="4" s="1"/>
  <c r="AK105" i="4"/>
  <c r="AM105" i="4" s="1"/>
  <c r="AN103" i="4"/>
  <c r="AK103" i="4"/>
  <c r="AM103" i="4" s="1"/>
  <c r="AK101" i="4"/>
  <c r="AM101" i="4" s="1"/>
  <c r="AO99" i="4"/>
  <c r="AN99" i="4"/>
  <c r="AK99" i="4"/>
  <c r="AK97" i="4"/>
  <c r="AM97" i="4" s="1"/>
  <c r="AN95" i="4"/>
  <c r="AK95" i="4"/>
  <c r="AM95" i="4" s="1"/>
  <c r="AK93" i="4"/>
  <c r="AM93" i="4" s="1"/>
  <c r="AN91" i="4"/>
  <c r="AK91" i="4"/>
  <c r="AM91" i="4" s="1"/>
  <c r="AO89" i="4"/>
  <c r="AN89" i="4"/>
  <c r="AN85" i="4"/>
  <c r="AO85" i="4"/>
  <c r="AN83" i="4"/>
  <c r="AO83" i="4"/>
  <c r="AN81" i="4"/>
  <c r="AO81" i="4"/>
  <c r="AN79" i="4"/>
  <c r="AO79" i="4"/>
  <c r="AN77" i="4"/>
  <c r="AO77" i="4"/>
  <c r="AN75" i="4"/>
  <c r="AO75" i="4"/>
  <c r="AN73" i="4"/>
  <c r="AO73" i="4"/>
  <c r="AN71" i="4"/>
  <c r="AO71" i="4"/>
  <c r="AN69" i="4"/>
  <c r="AO69" i="4"/>
  <c r="AN67" i="4"/>
  <c r="AO67" i="4"/>
  <c r="AN65" i="4"/>
  <c r="AO65" i="4"/>
  <c r="AN61" i="4"/>
  <c r="AO61" i="4"/>
  <c r="AN57" i="4"/>
  <c r="AO57" i="4"/>
  <c r="AN53" i="4"/>
  <c r="AO53" i="4"/>
  <c r="AO87" i="4"/>
  <c r="AN87" i="4"/>
  <c r="AK87" i="4"/>
  <c r="AO86" i="4"/>
  <c r="AK86" i="4"/>
  <c r="AM86" i="4" s="1"/>
  <c r="AK84" i="4"/>
  <c r="AM84" i="4" s="1"/>
  <c r="AN82" i="4"/>
  <c r="AK82" i="4"/>
  <c r="AM82" i="4" s="1"/>
  <c r="AK80" i="4"/>
  <c r="AM80" i="4" s="1"/>
  <c r="AN78" i="4"/>
  <c r="AK78" i="4"/>
  <c r="AM78" i="4" s="1"/>
  <c r="AK76" i="4"/>
  <c r="AM76" i="4" s="1"/>
  <c r="AN74" i="4"/>
  <c r="AK74" i="4"/>
  <c r="AM74" i="4" s="1"/>
  <c r="AK72" i="4"/>
  <c r="AM72" i="4" s="1"/>
  <c r="AN70" i="4"/>
  <c r="AK70" i="4"/>
  <c r="AM70" i="4" s="1"/>
  <c r="AO68" i="4"/>
  <c r="AN68" i="4"/>
  <c r="AK68" i="4"/>
  <c r="AN66" i="4"/>
  <c r="AK66" i="4"/>
  <c r="AM66" i="4" s="1"/>
  <c r="AK64" i="4"/>
  <c r="AM64" i="4" s="1"/>
  <c r="AN64" i="4"/>
  <c r="AO60" i="4"/>
  <c r="AK60" i="4"/>
  <c r="AN60" i="4"/>
  <c r="AO56" i="4"/>
  <c r="AK56" i="4"/>
  <c r="AN56" i="4"/>
  <c r="AN52" i="4"/>
  <c r="AO52" i="4"/>
  <c r="AN50" i="4"/>
  <c r="AO50" i="4"/>
  <c r="AN48" i="4"/>
  <c r="AO48" i="4"/>
  <c r="AN46" i="4"/>
  <c r="AO46" i="4"/>
  <c r="AN44" i="4"/>
  <c r="AO44" i="4"/>
  <c r="AN42" i="4"/>
  <c r="AO42" i="4"/>
  <c r="AN40" i="4"/>
  <c r="AO40" i="4"/>
  <c r="AN38" i="4"/>
  <c r="AO38" i="4"/>
  <c r="AN36" i="4"/>
  <c r="AO36" i="4"/>
  <c r="AN34" i="4"/>
  <c r="AO34" i="4"/>
  <c r="AN32" i="4"/>
  <c r="AO32" i="4"/>
  <c r="AN30" i="4"/>
  <c r="AO30" i="4"/>
  <c r="AN28" i="4"/>
  <c r="AO28" i="4"/>
  <c r="AN26" i="4"/>
  <c r="AO26" i="4"/>
  <c r="AN24" i="4"/>
  <c r="AO24" i="4"/>
  <c r="AN22" i="4"/>
  <c r="AO22" i="4"/>
  <c r="AN20" i="4"/>
  <c r="AO20" i="4"/>
  <c r="AK62" i="4"/>
  <c r="AM62" i="4" s="1"/>
  <c r="AN58" i="4"/>
  <c r="AK58" i="4"/>
  <c r="AM58" i="4" s="1"/>
  <c r="AO54" i="4"/>
  <c r="AN54" i="4"/>
  <c r="AK54" i="4"/>
  <c r="AO51" i="4"/>
  <c r="AN51" i="4"/>
  <c r="AO49" i="4"/>
  <c r="AN49" i="4"/>
  <c r="AO47" i="4"/>
  <c r="AN47" i="4"/>
  <c r="AO45" i="4"/>
  <c r="AN45" i="4"/>
  <c r="AO43" i="4"/>
  <c r="AN43" i="4"/>
  <c r="AO41" i="4"/>
  <c r="AN41" i="4"/>
  <c r="AO39" i="4"/>
  <c r="AN39" i="4"/>
  <c r="AO37" i="4"/>
  <c r="AN37" i="4"/>
  <c r="AO35" i="4"/>
  <c r="AN35" i="4"/>
  <c r="AO33" i="4"/>
  <c r="AN33" i="4"/>
  <c r="AN31" i="4"/>
  <c r="AK31" i="4"/>
  <c r="AM31" i="4" s="1"/>
  <c r="AK29" i="4"/>
  <c r="AM29" i="4" s="1"/>
  <c r="AN27" i="4"/>
  <c r="AK27" i="4"/>
  <c r="AM27" i="4" s="1"/>
  <c r="AK25" i="4"/>
  <c r="AM25" i="4" s="1"/>
  <c r="AN23" i="4"/>
  <c r="AK23" i="4"/>
  <c r="AM23" i="4" s="1"/>
  <c r="AO19" i="4"/>
  <c r="AK19" i="4"/>
  <c r="AM19" i="4" s="1"/>
  <c r="AN19" i="4"/>
  <c r="AN16" i="4"/>
  <c r="AO16" i="4"/>
  <c r="AK14" i="4"/>
  <c r="AM14" i="4" s="1"/>
  <c r="AN12" i="4"/>
  <c r="AK12" i="4"/>
  <c r="AM12" i="4" s="1"/>
  <c r="AO12" i="4"/>
  <c r="AK21" i="4"/>
  <c r="AM21" i="4" s="1"/>
  <c r="AN17" i="4"/>
  <c r="AK17" i="4"/>
  <c r="AM17" i="4" s="1"/>
  <c r="AO15" i="4"/>
  <c r="AN15" i="4"/>
  <c r="AO13" i="4"/>
  <c r="AN13" i="4"/>
  <c r="AO10" i="4"/>
  <c r="AN10" i="4"/>
  <c r="AO7" i="4"/>
  <c r="AN7" i="4"/>
  <c r="AK7" i="4"/>
  <c r="AJ8" i="4"/>
  <c r="AK10" i="4"/>
  <c r="AN63" i="4"/>
  <c r="AO63" i="4"/>
  <c r="AN59" i="4"/>
  <c r="AO59" i="4"/>
  <c r="AN55" i="4"/>
  <c r="AO55" i="4"/>
  <c r="AN18" i="4"/>
  <c r="AO18" i="4"/>
  <c r="AO21" i="4" l="1"/>
  <c r="AO14" i="4"/>
  <c r="AN14" i="4"/>
  <c r="AO23" i="4"/>
  <c r="AN25" i="4"/>
  <c r="AO27" i="4"/>
  <c r="AN29" i="4"/>
  <c r="AO31" i="4"/>
  <c r="AO58" i="4"/>
  <c r="AN62" i="4"/>
  <c r="AO64" i="4"/>
  <c r="AO72" i="4"/>
  <c r="AO76" i="4"/>
  <c r="AO80" i="4"/>
  <c r="AO84" i="4"/>
  <c r="AO93" i="4"/>
  <c r="AO97" i="4"/>
  <c r="AO101" i="4"/>
  <c r="AO105" i="4"/>
  <c r="AO109" i="4"/>
  <c r="AO17" i="4"/>
  <c r="AN21" i="4"/>
  <c r="AO25" i="4"/>
  <c r="AO29" i="4"/>
  <c r="AO62" i="4"/>
  <c r="AO66" i="4"/>
  <c r="AO70" i="4"/>
  <c r="AN72" i="4"/>
  <c r="AO74" i="4"/>
  <c r="AN76" i="4"/>
  <c r="AO78" i="4"/>
  <c r="AN80" i="4"/>
  <c r="AO82" i="4"/>
  <c r="AN84" i="4"/>
  <c r="AN86" i="4"/>
  <c r="AO91" i="4"/>
  <c r="AN93" i="4"/>
  <c r="AO95" i="4"/>
  <c r="AN97" i="4"/>
  <c r="AN101" i="4"/>
  <c r="AO103" i="4"/>
  <c r="AN105" i="4"/>
  <c r="AO107" i="4"/>
  <c r="AN109" i="4"/>
  <c r="AO61" i="3" l="1"/>
  <c r="AH61" i="3"/>
  <c r="AF61" i="3"/>
  <c r="AC61" i="3"/>
  <c r="Y61" i="3"/>
  <c r="V61" i="3"/>
  <c r="S61" i="3"/>
  <c r="O61" i="3"/>
  <c r="AG61" i="3" s="1"/>
  <c r="L61" i="3"/>
  <c r="AI61" i="3" s="1"/>
  <c r="I61" i="3"/>
  <c r="AD61" i="3" s="1"/>
  <c r="D61" i="3"/>
  <c r="AA61" i="3" s="1"/>
  <c r="AO60" i="3"/>
  <c r="AH60" i="3"/>
  <c r="AF60" i="3"/>
  <c r="AC60" i="3"/>
  <c r="Y60" i="3"/>
  <c r="V60" i="3"/>
  <c r="S60" i="3"/>
  <c r="O60" i="3"/>
  <c r="AG60" i="3" s="1"/>
  <c r="L60" i="3"/>
  <c r="AI60" i="3" s="1"/>
  <c r="I60" i="3"/>
  <c r="AD60" i="3" s="1"/>
  <c r="D60" i="3"/>
  <c r="E60" i="3" s="1"/>
  <c r="F60" i="3" s="1"/>
  <c r="AB60" i="3" s="1"/>
  <c r="AO59" i="3"/>
  <c r="AH59" i="3"/>
  <c r="AF59" i="3"/>
  <c r="AC59" i="3"/>
  <c r="Y59" i="3"/>
  <c r="V59" i="3"/>
  <c r="S59" i="3"/>
  <c r="O59" i="3"/>
  <c r="AG59" i="3" s="1"/>
  <c r="L59" i="3"/>
  <c r="AI59" i="3" s="1"/>
  <c r="I59" i="3"/>
  <c r="AD59" i="3" s="1"/>
  <c r="D59" i="3"/>
  <c r="AA59" i="3" s="1"/>
  <c r="AO58" i="3"/>
  <c r="AH58" i="3"/>
  <c r="AF58" i="3"/>
  <c r="AC58" i="3"/>
  <c r="Y58" i="3"/>
  <c r="V58" i="3"/>
  <c r="S58" i="3"/>
  <c r="O58" i="3"/>
  <c r="AG58" i="3" s="1"/>
  <c r="L58" i="3"/>
  <c r="AI58" i="3" s="1"/>
  <c r="I58" i="3"/>
  <c r="AD58" i="3" s="1"/>
  <c r="E58" i="3"/>
  <c r="F58" i="3" s="1"/>
  <c r="AB58" i="3" s="1"/>
  <c r="D58" i="3"/>
  <c r="AA58" i="3" s="1"/>
  <c r="AO57" i="3"/>
  <c r="AH57" i="3"/>
  <c r="AG57" i="3"/>
  <c r="AF57" i="3"/>
  <c r="AC57" i="3"/>
  <c r="Y57" i="3"/>
  <c r="V57" i="3"/>
  <c r="S57" i="3"/>
  <c r="O57" i="3"/>
  <c r="L57" i="3"/>
  <c r="AI57" i="3" s="1"/>
  <c r="I57" i="3"/>
  <c r="AD57" i="3" s="1"/>
  <c r="D57" i="3"/>
  <c r="AA57" i="3" s="1"/>
  <c r="AO56" i="3"/>
  <c r="AH56" i="3"/>
  <c r="AF56" i="3"/>
  <c r="AC56" i="3"/>
  <c r="Y56" i="3"/>
  <c r="V56" i="3"/>
  <c r="S56" i="3"/>
  <c r="O56" i="3"/>
  <c r="AG56" i="3" s="1"/>
  <c r="L56" i="3"/>
  <c r="AI56" i="3" s="1"/>
  <c r="I56" i="3"/>
  <c r="AD56" i="3" s="1"/>
  <c r="D56" i="3"/>
  <c r="E56" i="3" s="1"/>
  <c r="F56" i="3" s="1"/>
  <c r="AB56" i="3" s="1"/>
  <c r="AO55" i="3"/>
  <c r="AH55" i="3"/>
  <c r="AF55" i="3"/>
  <c r="AD55" i="3"/>
  <c r="AC55" i="3"/>
  <c r="Y55" i="3"/>
  <c r="V55" i="3"/>
  <c r="S55" i="3"/>
  <c r="O55" i="3"/>
  <c r="AG55" i="3" s="1"/>
  <c r="L55" i="3"/>
  <c r="AI55" i="3" s="1"/>
  <c r="I55" i="3"/>
  <c r="D55" i="3"/>
  <c r="AA55" i="3" s="1"/>
  <c r="AO54" i="3"/>
  <c r="AH54" i="3"/>
  <c r="AF54" i="3"/>
  <c r="AC54" i="3"/>
  <c r="Y54" i="3"/>
  <c r="V54" i="3"/>
  <c r="S54" i="3"/>
  <c r="O54" i="3"/>
  <c r="AG54" i="3" s="1"/>
  <c r="L54" i="3"/>
  <c r="AI54" i="3" s="1"/>
  <c r="I54" i="3"/>
  <c r="AD54" i="3" s="1"/>
  <c r="D54" i="3"/>
  <c r="AA54" i="3" s="1"/>
  <c r="AO53" i="3"/>
  <c r="AH53" i="3"/>
  <c r="AF53" i="3"/>
  <c r="AC53" i="3"/>
  <c r="Y53" i="3"/>
  <c r="V53" i="3"/>
  <c r="S53" i="3"/>
  <c r="O53" i="3"/>
  <c r="AG53" i="3" s="1"/>
  <c r="L53" i="3"/>
  <c r="AI53" i="3" s="1"/>
  <c r="I53" i="3"/>
  <c r="AD53" i="3" s="1"/>
  <c r="D53" i="3"/>
  <c r="AA53" i="3" s="1"/>
  <c r="AO52" i="3"/>
  <c r="AH52" i="3"/>
  <c r="AF52" i="3"/>
  <c r="AC52" i="3"/>
  <c r="Y52" i="3"/>
  <c r="V52" i="3"/>
  <c r="S52" i="3"/>
  <c r="O52" i="3"/>
  <c r="AG52" i="3" s="1"/>
  <c r="L52" i="3"/>
  <c r="AI52" i="3" s="1"/>
  <c r="I52" i="3"/>
  <c r="AD52" i="3" s="1"/>
  <c r="D52" i="3"/>
  <c r="E52" i="3" s="1"/>
  <c r="F52" i="3" s="1"/>
  <c r="AB52" i="3" s="1"/>
  <c r="AO51" i="3"/>
  <c r="AH51" i="3"/>
  <c r="AF51" i="3"/>
  <c r="AD51" i="3"/>
  <c r="AC51" i="3"/>
  <c r="Y51" i="3"/>
  <c r="V51" i="3"/>
  <c r="S51" i="3"/>
  <c r="O51" i="3"/>
  <c r="AG51" i="3" s="1"/>
  <c r="L51" i="3"/>
  <c r="AI51" i="3" s="1"/>
  <c r="I51" i="3"/>
  <c r="D51" i="3"/>
  <c r="AA51" i="3" s="1"/>
  <c r="AO50" i="3"/>
  <c r="AH50" i="3"/>
  <c r="AF50" i="3"/>
  <c r="AC50" i="3"/>
  <c r="Y50" i="3"/>
  <c r="V50" i="3"/>
  <c r="S50" i="3"/>
  <c r="O50" i="3"/>
  <c r="AG50" i="3" s="1"/>
  <c r="L50" i="3"/>
  <c r="AI50" i="3" s="1"/>
  <c r="I50" i="3"/>
  <c r="AD50" i="3" s="1"/>
  <c r="D50" i="3"/>
  <c r="AA50" i="3" s="1"/>
  <c r="AO49" i="3"/>
  <c r="AH49" i="3"/>
  <c r="AF49" i="3"/>
  <c r="AC49" i="3"/>
  <c r="Y49" i="3"/>
  <c r="V49" i="3"/>
  <c r="S49" i="3"/>
  <c r="O49" i="3"/>
  <c r="AG49" i="3" s="1"/>
  <c r="L49" i="3"/>
  <c r="AI49" i="3" s="1"/>
  <c r="I49" i="3"/>
  <c r="AD49" i="3" s="1"/>
  <c r="D49" i="3"/>
  <c r="AA49" i="3" s="1"/>
  <c r="AO48" i="3"/>
  <c r="AH48" i="3"/>
  <c r="AF48" i="3"/>
  <c r="AC48" i="3"/>
  <c r="Y48" i="3"/>
  <c r="V48" i="3"/>
  <c r="S48" i="3"/>
  <c r="O48" i="3"/>
  <c r="AG48" i="3" s="1"/>
  <c r="L48" i="3"/>
  <c r="AI48" i="3" s="1"/>
  <c r="AJ48" i="3" s="1"/>
  <c r="I48" i="3"/>
  <c r="AD48" i="3" s="1"/>
  <c r="D48" i="3"/>
  <c r="AA48" i="3" s="1"/>
  <c r="AO47" i="3"/>
  <c r="AH47" i="3"/>
  <c r="AF47" i="3"/>
  <c r="AC47" i="3"/>
  <c r="Y47" i="3"/>
  <c r="V47" i="3"/>
  <c r="S47" i="3"/>
  <c r="O47" i="3"/>
  <c r="AG47" i="3" s="1"/>
  <c r="L47" i="3"/>
  <c r="AI47" i="3" s="1"/>
  <c r="I47" i="3"/>
  <c r="AD47" i="3" s="1"/>
  <c r="D47" i="3"/>
  <c r="AO46" i="3"/>
  <c r="AH46" i="3"/>
  <c r="AF46" i="3"/>
  <c r="AC46" i="3"/>
  <c r="Y46" i="3"/>
  <c r="V46" i="3"/>
  <c r="S46" i="3"/>
  <c r="O46" i="3"/>
  <c r="AG46" i="3" s="1"/>
  <c r="L46" i="3"/>
  <c r="AI46" i="3" s="1"/>
  <c r="I46" i="3"/>
  <c r="AD46" i="3" s="1"/>
  <c r="D46" i="3"/>
  <c r="AA46" i="3" s="1"/>
  <c r="AO45" i="3"/>
  <c r="AH45" i="3"/>
  <c r="AF45" i="3"/>
  <c r="AC45" i="3"/>
  <c r="Y45" i="3"/>
  <c r="V45" i="3"/>
  <c r="S45" i="3"/>
  <c r="O45" i="3"/>
  <c r="AG45" i="3" s="1"/>
  <c r="L45" i="3"/>
  <c r="AI45" i="3" s="1"/>
  <c r="I45" i="3"/>
  <c r="AD45" i="3" s="1"/>
  <c r="D45" i="3"/>
  <c r="AO44" i="3"/>
  <c r="AH44" i="3"/>
  <c r="AF44" i="3"/>
  <c r="AC44" i="3"/>
  <c r="Y44" i="3"/>
  <c r="V44" i="3"/>
  <c r="S44" i="3"/>
  <c r="O44" i="3"/>
  <c r="AG44" i="3" s="1"/>
  <c r="L44" i="3"/>
  <c r="AI44" i="3" s="1"/>
  <c r="I44" i="3"/>
  <c r="AD44" i="3" s="1"/>
  <c r="D44" i="3"/>
  <c r="AA44" i="3" s="1"/>
  <c r="AO43" i="3"/>
  <c r="AH43" i="3"/>
  <c r="AF43" i="3"/>
  <c r="AC43" i="3"/>
  <c r="Y43" i="3"/>
  <c r="V43" i="3"/>
  <c r="S43" i="3"/>
  <c r="O43" i="3"/>
  <c r="AG43" i="3" s="1"/>
  <c r="L43" i="3"/>
  <c r="AI43" i="3" s="1"/>
  <c r="I43" i="3"/>
  <c r="AD43" i="3" s="1"/>
  <c r="D43" i="3"/>
  <c r="AO42" i="3"/>
  <c r="AH42" i="3"/>
  <c r="AF42" i="3"/>
  <c r="AC42" i="3"/>
  <c r="Y42" i="3"/>
  <c r="V42" i="3"/>
  <c r="S42" i="3"/>
  <c r="O42" i="3"/>
  <c r="AG42" i="3" s="1"/>
  <c r="L42" i="3"/>
  <c r="AI42" i="3" s="1"/>
  <c r="I42" i="3"/>
  <c r="AD42" i="3" s="1"/>
  <c r="D42" i="3"/>
  <c r="E42" i="3" s="1"/>
  <c r="F42" i="3" s="1"/>
  <c r="AB42" i="3" s="1"/>
  <c r="AO41" i="3"/>
  <c r="AH41" i="3"/>
  <c r="AG41" i="3"/>
  <c r="AF41" i="3"/>
  <c r="AC41" i="3"/>
  <c r="Y41" i="3"/>
  <c r="V41" i="3"/>
  <c r="S41" i="3"/>
  <c r="O41" i="3"/>
  <c r="L41" i="3"/>
  <c r="AI41" i="3" s="1"/>
  <c r="I41" i="3"/>
  <c r="AD41" i="3" s="1"/>
  <c r="D41" i="3"/>
  <c r="AO40" i="3"/>
  <c r="AH40" i="3"/>
  <c r="AF40" i="3"/>
  <c r="AC40" i="3"/>
  <c r="Y40" i="3"/>
  <c r="V40" i="3"/>
  <c r="S40" i="3"/>
  <c r="O40" i="3"/>
  <c r="AG40" i="3" s="1"/>
  <c r="L40" i="3"/>
  <c r="AI40" i="3" s="1"/>
  <c r="I40" i="3"/>
  <c r="AD40" i="3" s="1"/>
  <c r="E40" i="3"/>
  <c r="F40" i="3" s="1"/>
  <c r="AB40" i="3" s="1"/>
  <c r="D40" i="3"/>
  <c r="AA40" i="3" s="1"/>
  <c r="AO39" i="3"/>
  <c r="AH39" i="3"/>
  <c r="AF39" i="3"/>
  <c r="AC39" i="3"/>
  <c r="Y39" i="3"/>
  <c r="V39" i="3"/>
  <c r="S39" i="3"/>
  <c r="O39" i="3"/>
  <c r="AG39" i="3" s="1"/>
  <c r="L39" i="3"/>
  <c r="AI39" i="3" s="1"/>
  <c r="I39" i="3"/>
  <c r="AD39" i="3" s="1"/>
  <c r="D39" i="3"/>
  <c r="AO38" i="3"/>
  <c r="AH38" i="3"/>
  <c r="AF38" i="3"/>
  <c r="AC38" i="3"/>
  <c r="Y38" i="3"/>
  <c r="V38" i="3"/>
  <c r="S38" i="3"/>
  <c r="O38" i="3"/>
  <c r="AG38" i="3" s="1"/>
  <c r="L38" i="3"/>
  <c r="AI38" i="3" s="1"/>
  <c r="I38" i="3"/>
  <c r="AD38" i="3" s="1"/>
  <c r="E38" i="3"/>
  <c r="F38" i="3" s="1"/>
  <c r="AB38" i="3" s="1"/>
  <c r="D38" i="3"/>
  <c r="AA38" i="3" s="1"/>
  <c r="AO37" i="3"/>
  <c r="AH37" i="3"/>
  <c r="AF37" i="3"/>
  <c r="AC37" i="3"/>
  <c r="Y37" i="3"/>
  <c r="V37" i="3"/>
  <c r="S37" i="3"/>
  <c r="O37" i="3"/>
  <c r="AG37" i="3" s="1"/>
  <c r="L37" i="3"/>
  <c r="AI37" i="3" s="1"/>
  <c r="I37" i="3"/>
  <c r="AD37" i="3" s="1"/>
  <c r="D37" i="3"/>
  <c r="AO36" i="3"/>
  <c r="AM36" i="3" s="1"/>
  <c r="AH36" i="3"/>
  <c r="AF36" i="3"/>
  <c r="AC36" i="3"/>
  <c r="Y36" i="3"/>
  <c r="V36" i="3"/>
  <c r="S36" i="3"/>
  <c r="O36" i="3"/>
  <c r="AG36" i="3" s="1"/>
  <c r="L36" i="3"/>
  <c r="AI36" i="3" s="1"/>
  <c r="I36" i="3"/>
  <c r="AD36" i="3" s="1"/>
  <c r="D36" i="3"/>
  <c r="AA36" i="3" s="1"/>
  <c r="AO35" i="3"/>
  <c r="AM35" i="3" s="1"/>
  <c r="AH35" i="3"/>
  <c r="AF35" i="3"/>
  <c r="AC35" i="3"/>
  <c r="Y35" i="3"/>
  <c r="V35" i="3"/>
  <c r="S35" i="3"/>
  <c r="O35" i="3"/>
  <c r="AG35" i="3" s="1"/>
  <c r="L35" i="3"/>
  <c r="AI35" i="3" s="1"/>
  <c r="I35" i="3"/>
  <c r="AD35" i="3" s="1"/>
  <c r="D35" i="3"/>
  <c r="AO34" i="3"/>
  <c r="AH34" i="3"/>
  <c r="AF34" i="3"/>
  <c r="AC34" i="3"/>
  <c r="Y34" i="3"/>
  <c r="V34" i="3"/>
  <c r="S34" i="3"/>
  <c r="O34" i="3"/>
  <c r="AG34" i="3" s="1"/>
  <c r="L34" i="3"/>
  <c r="AI34" i="3" s="1"/>
  <c r="I34" i="3"/>
  <c r="AD34" i="3" s="1"/>
  <c r="D34" i="3"/>
  <c r="E34" i="3" s="1"/>
  <c r="F34" i="3" s="1"/>
  <c r="AB34" i="3" s="1"/>
  <c r="AO33" i="3"/>
  <c r="AH33" i="3"/>
  <c r="AF33" i="3"/>
  <c r="AC33" i="3"/>
  <c r="Y33" i="3"/>
  <c r="V33" i="3"/>
  <c r="S33" i="3"/>
  <c r="O33" i="3"/>
  <c r="AG33" i="3" s="1"/>
  <c r="L33" i="3"/>
  <c r="AI33" i="3" s="1"/>
  <c r="I33" i="3"/>
  <c r="AD33" i="3" s="1"/>
  <c r="D33" i="3"/>
  <c r="AO32" i="3"/>
  <c r="AH32" i="3"/>
  <c r="AF32" i="3"/>
  <c r="AC32" i="3"/>
  <c r="Y32" i="3"/>
  <c r="V32" i="3"/>
  <c r="S32" i="3"/>
  <c r="O32" i="3"/>
  <c r="AG32" i="3" s="1"/>
  <c r="L32" i="3"/>
  <c r="AI32" i="3" s="1"/>
  <c r="I32" i="3"/>
  <c r="AD32" i="3" s="1"/>
  <c r="E32" i="3"/>
  <c r="F32" i="3" s="1"/>
  <c r="AB32" i="3" s="1"/>
  <c r="D32" i="3"/>
  <c r="AA32" i="3" s="1"/>
  <c r="AO31" i="3"/>
  <c r="AH31" i="3"/>
  <c r="AF31" i="3"/>
  <c r="AC31" i="3"/>
  <c r="Y31" i="3"/>
  <c r="V31" i="3"/>
  <c r="S31" i="3"/>
  <c r="O31" i="3"/>
  <c r="AG31" i="3" s="1"/>
  <c r="L31" i="3"/>
  <c r="AI31" i="3" s="1"/>
  <c r="I31" i="3"/>
  <c r="AD31" i="3" s="1"/>
  <c r="D31" i="3"/>
  <c r="AO30" i="3"/>
  <c r="AH30" i="3"/>
  <c r="AF30" i="3"/>
  <c r="AC30" i="3"/>
  <c r="Y30" i="3"/>
  <c r="V30" i="3"/>
  <c r="S30" i="3"/>
  <c r="O30" i="3"/>
  <c r="AG30" i="3" s="1"/>
  <c r="L30" i="3"/>
  <c r="AI30" i="3" s="1"/>
  <c r="I30" i="3"/>
  <c r="AD30" i="3" s="1"/>
  <c r="D30" i="3"/>
  <c r="AA30" i="3" s="1"/>
  <c r="AO29" i="3"/>
  <c r="AH29" i="3"/>
  <c r="AF29" i="3"/>
  <c r="AC29" i="3"/>
  <c r="Y29" i="3"/>
  <c r="V29" i="3"/>
  <c r="S29" i="3"/>
  <c r="O29" i="3"/>
  <c r="AG29" i="3" s="1"/>
  <c r="L29" i="3"/>
  <c r="AI29" i="3" s="1"/>
  <c r="I29" i="3"/>
  <c r="AD29" i="3" s="1"/>
  <c r="D29" i="3"/>
  <c r="AA29" i="3" s="1"/>
  <c r="AO28" i="3"/>
  <c r="AH28" i="3"/>
  <c r="AF28" i="3"/>
  <c r="AC28" i="3"/>
  <c r="Y28" i="3"/>
  <c r="V28" i="3"/>
  <c r="S28" i="3"/>
  <c r="O28" i="3"/>
  <c r="AG28" i="3" s="1"/>
  <c r="L28" i="3"/>
  <c r="AI28" i="3" s="1"/>
  <c r="I28" i="3"/>
  <c r="AD28" i="3" s="1"/>
  <c r="D28" i="3"/>
  <c r="AA28" i="3" s="1"/>
  <c r="AO27" i="3"/>
  <c r="AH27" i="3"/>
  <c r="AF27" i="3"/>
  <c r="AC27" i="3"/>
  <c r="Y27" i="3"/>
  <c r="V27" i="3"/>
  <c r="S27" i="3"/>
  <c r="O27" i="3"/>
  <c r="AG27" i="3" s="1"/>
  <c r="L27" i="3"/>
  <c r="AI27" i="3" s="1"/>
  <c r="I27" i="3"/>
  <c r="AD27" i="3" s="1"/>
  <c r="D27" i="3"/>
  <c r="AA27" i="3" s="1"/>
  <c r="AO26" i="3"/>
  <c r="AH26" i="3"/>
  <c r="AF26" i="3"/>
  <c r="AC26" i="3"/>
  <c r="Y26" i="3"/>
  <c r="V26" i="3"/>
  <c r="S26" i="3"/>
  <c r="O26" i="3"/>
  <c r="AG26" i="3" s="1"/>
  <c r="L26" i="3"/>
  <c r="AI26" i="3" s="1"/>
  <c r="I26" i="3"/>
  <c r="AD26" i="3" s="1"/>
  <c r="D26" i="3"/>
  <c r="AA26" i="3" s="1"/>
  <c r="AO25" i="3"/>
  <c r="AH25" i="3"/>
  <c r="AF25" i="3"/>
  <c r="AC25" i="3"/>
  <c r="Y25" i="3"/>
  <c r="V25" i="3"/>
  <c r="S25" i="3"/>
  <c r="O25" i="3"/>
  <c r="AG25" i="3" s="1"/>
  <c r="L25" i="3"/>
  <c r="AI25" i="3" s="1"/>
  <c r="I25" i="3"/>
  <c r="AD25" i="3" s="1"/>
  <c r="D25" i="3"/>
  <c r="AA25" i="3" s="1"/>
  <c r="AO24" i="3"/>
  <c r="AH24" i="3"/>
  <c r="AF24" i="3"/>
  <c r="AC24" i="3"/>
  <c r="Y24" i="3"/>
  <c r="V24" i="3"/>
  <c r="S24" i="3"/>
  <c r="O24" i="3"/>
  <c r="AG24" i="3" s="1"/>
  <c r="L24" i="3"/>
  <c r="AI24" i="3" s="1"/>
  <c r="I24" i="3"/>
  <c r="AD24" i="3" s="1"/>
  <c r="D24" i="3"/>
  <c r="AA24" i="3" s="1"/>
  <c r="AO23" i="3"/>
  <c r="AH23" i="3"/>
  <c r="AF23" i="3"/>
  <c r="AC23" i="3"/>
  <c r="Y23" i="3"/>
  <c r="V23" i="3"/>
  <c r="S23" i="3"/>
  <c r="O23" i="3"/>
  <c r="AG23" i="3" s="1"/>
  <c r="L23" i="3"/>
  <c r="AI23" i="3" s="1"/>
  <c r="I23" i="3"/>
  <c r="AD23" i="3" s="1"/>
  <c r="D23" i="3"/>
  <c r="AA23" i="3" s="1"/>
  <c r="AO22" i="3"/>
  <c r="AH22" i="3"/>
  <c r="AF22" i="3"/>
  <c r="AC22" i="3"/>
  <c r="Y22" i="3"/>
  <c r="V22" i="3"/>
  <c r="S22" i="3"/>
  <c r="O22" i="3"/>
  <c r="AG22" i="3" s="1"/>
  <c r="L22" i="3"/>
  <c r="AI22" i="3" s="1"/>
  <c r="I22" i="3"/>
  <c r="AD22" i="3" s="1"/>
  <c r="D22" i="3"/>
  <c r="AA22" i="3" s="1"/>
  <c r="AO21" i="3"/>
  <c r="AH21" i="3"/>
  <c r="AF21" i="3"/>
  <c r="AC21" i="3"/>
  <c r="Y21" i="3"/>
  <c r="V21" i="3"/>
  <c r="S21" i="3"/>
  <c r="O21" i="3"/>
  <c r="AG21" i="3" s="1"/>
  <c r="L21" i="3"/>
  <c r="AI21" i="3" s="1"/>
  <c r="I21" i="3"/>
  <c r="AD21" i="3" s="1"/>
  <c r="D21" i="3"/>
  <c r="AA21" i="3" s="1"/>
  <c r="AO20" i="3"/>
  <c r="AH20" i="3"/>
  <c r="AF20" i="3"/>
  <c r="AC20" i="3"/>
  <c r="Y20" i="3"/>
  <c r="V20" i="3"/>
  <c r="S20" i="3"/>
  <c r="O20" i="3"/>
  <c r="AG20" i="3" s="1"/>
  <c r="L20" i="3"/>
  <c r="AI20" i="3" s="1"/>
  <c r="I20" i="3"/>
  <c r="AD20" i="3" s="1"/>
  <c r="D20" i="3"/>
  <c r="AA20" i="3" s="1"/>
  <c r="AO19" i="3"/>
  <c r="AH19" i="3"/>
  <c r="AF19" i="3"/>
  <c r="AC19" i="3"/>
  <c r="Y19" i="3"/>
  <c r="V19" i="3"/>
  <c r="S19" i="3"/>
  <c r="O19" i="3"/>
  <c r="AG19" i="3" s="1"/>
  <c r="L19" i="3"/>
  <c r="AI19" i="3" s="1"/>
  <c r="I19" i="3"/>
  <c r="AD19" i="3" s="1"/>
  <c r="D19" i="3"/>
  <c r="AA19" i="3" s="1"/>
  <c r="AO18" i="3"/>
  <c r="AH18" i="3"/>
  <c r="AF18" i="3"/>
  <c r="AD18" i="3"/>
  <c r="AC18" i="3"/>
  <c r="Y18" i="3"/>
  <c r="V18" i="3"/>
  <c r="S18" i="3"/>
  <c r="O18" i="3"/>
  <c r="AG18" i="3" s="1"/>
  <c r="L18" i="3"/>
  <c r="AI18" i="3" s="1"/>
  <c r="I18" i="3"/>
  <c r="D18" i="3"/>
  <c r="AA18" i="3" s="1"/>
  <c r="AO17" i="3"/>
  <c r="AH17" i="3"/>
  <c r="AF17" i="3"/>
  <c r="AC17" i="3"/>
  <c r="Y17" i="3"/>
  <c r="V17" i="3"/>
  <c r="S17" i="3"/>
  <c r="O17" i="3"/>
  <c r="AG17" i="3" s="1"/>
  <c r="L17" i="3"/>
  <c r="AI17" i="3" s="1"/>
  <c r="I17" i="3"/>
  <c r="AD17" i="3" s="1"/>
  <c r="D17" i="3"/>
  <c r="AA17" i="3" s="1"/>
  <c r="AO16" i="3"/>
  <c r="AH16" i="3"/>
  <c r="AF16" i="3"/>
  <c r="AC16" i="3"/>
  <c r="Y16" i="3"/>
  <c r="V16" i="3"/>
  <c r="S16" i="3"/>
  <c r="O16" i="3"/>
  <c r="AG16" i="3" s="1"/>
  <c r="L16" i="3"/>
  <c r="AI16" i="3" s="1"/>
  <c r="I16" i="3"/>
  <c r="AD16" i="3" s="1"/>
  <c r="D16" i="3"/>
  <c r="AA16" i="3" s="1"/>
  <c r="AO15" i="3"/>
  <c r="AH15" i="3"/>
  <c r="AF15" i="3"/>
  <c r="AC15" i="3"/>
  <c r="Y15" i="3"/>
  <c r="V15" i="3"/>
  <c r="S15" i="3"/>
  <c r="O15" i="3"/>
  <c r="AG15" i="3" s="1"/>
  <c r="L15" i="3"/>
  <c r="AI15" i="3" s="1"/>
  <c r="I15" i="3"/>
  <c r="AD15" i="3" s="1"/>
  <c r="D15" i="3"/>
  <c r="AA15" i="3" s="1"/>
  <c r="AO14" i="3"/>
  <c r="AH14" i="3"/>
  <c r="AF14" i="3"/>
  <c r="AD14" i="3"/>
  <c r="AC14" i="3"/>
  <c r="Y14" i="3"/>
  <c r="V14" i="3"/>
  <c r="S14" i="3"/>
  <c r="O14" i="3"/>
  <c r="AG14" i="3" s="1"/>
  <c r="L14" i="3"/>
  <c r="AI14" i="3" s="1"/>
  <c r="I14" i="3"/>
  <c r="D14" i="3"/>
  <c r="AA14" i="3" s="1"/>
  <c r="AO13" i="3"/>
  <c r="AH13" i="3"/>
  <c r="AF13" i="3"/>
  <c r="AC13" i="3"/>
  <c r="Y13" i="3"/>
  <c r="V13" i="3"/>
  <c r="S13" i="3"/>
  <c r="O13" i="3"/>
  <c r="AG13" i="3" s="1"/>
  <c r="L13" i="3"/>
  <c r="AI13" i="3" s="1"/>
  <c r="I13" i="3"/>
  <c r="AD13" i="3" s="1"/>
  <c r="D13" i="3"/>
  <c r="AA13" i="3" s="1"/>
  <c r="AO12" i="3"/>
  <c r="AH12" i="3"/>
  <c r="AF12" i="3"/>
  <c r="AC12" i="3"/>
  <c r="Y12" i="3"/>
  <c r="V12" i="3"/>
  <c r="S12" i="3"/>
  <c r="O12" i="3"/>
  <c r="AG12" i="3" s="1"/>
  <c r="L12" i="3"/>
  <c r="AI12" i="3" s="1"/>
  <c r="I12" i="3"/>
  <c r="AD12" i="3" s="1"/>
  <c r="D12" i="3"/>
  <c r="AA12" i="3" s="1"/>
  <c r="AO11" i="3"/>
  <c r="AH11" i="3"/>
  <c r="AF11" i="3"/>
  <c r="AC11" i="3"/>
  <c r="Y11" i="3"/>
  <c r="V11" i="3"/>
  <c r="S11" i="3"/>
  <c r="O11" i="3"/>
  <c r="AG11" i="3" s="1"/>
  <c r="L11" i="3"/>
  <c r="AI11" i="3" s="1"/>
  <c r="I11" i="3"/>
  <c r="AD11" i="3" s="1"/>
  <c r="D11" i="3"/>
  <c r="AA11" i="3" s="1"/>
  <c r="AO10" i="3"/>
  <c r="AH10" i="3"/>
  <c r="AF10" i="3"/>
  <c r="AC10" i="3"/>
  <c r="Y10" i="3"/>
  <c r="V10" i="3"/>
  <c r="S10" i="3"/>
  <c r="O10" i="3"/>
  <c r="AG10" i="3" s="1"/>
  <c r="L10" i="3"/>
  <c r="AI10" i="3" s="1"/>
  <c r="I10" i="3"/>
  <c r="AD10" i="3" s="1"/>
  <c r="AA10" i="3"/>
  <c r="AO8" i="3"/>
  <c r="AH8" i="3"/>
  <c r="AF8" i="3"/>
  <c r="AC8" i="3"/>
  <c r="Y8" i="3"/>
  <c r="V8" i="3"/>
  <c r="S8" i="3"/>
  <c r="O8" i="3"/>
  <c r="AG8" i="3" s="1"/>
  <c r="L8" i="3"/>
  <c r="AI8" i="3" s="1"/>
  <c r="I8" i="3"/>
  <c r="AD8" i="3" s="1"/>
  <c r="D8" i="3"/>
  <c r="AA8" i="3" s="1"/>
  <c r="AO7" i="3"/>
  <c r="AH7" i="3"/>
  <c r="AF7" i="3"/>
  <c r="AC7" i="3"/>
  <c r="Y7" i="3"/>
  <c r="V7" i="3"/>
  <c r="S7" i="3"/>
  <c r="O7" i="3"/>
  <c r="AG7" i="3" s="1"/>
  <c r="L7" i="3"/>
  <c r="AI7" i="3" s="1"/>
  <c r="I7" i="3"/>
  <c r="AD7" i="3" s="1"/>
  <c r="D7" i="3"/>
  <c r="AA7" i="3" s="1"/>
  <c r="AL61" i="3"/>
  <c r="AL59" i="3"/>
  <c r="AL57" i="3"/>
  <c r="AL55" i="3"/>
  <c r="AL53" i="3"/>
  <c r="AL51" i="3"/>
  <c r="AL49" i="3"/>
  <c r="AL60" i="3"/>
  <c r="AM60" i="3" s="1"/>
  <c r="AL58" i="3"/>
  <c r="AM58" i="3" s="1"/>
  <c r="AL56" i="3"/>
  <c r="AM56" i="3" s="1"/>
  <c r="AL54" i="3"/>
  <c r="AM54" i="3" s="1"/>
  <c r="AL52" i="3"/>
  <c r="AM52" i="3" s="1"/>
  <c r="AL50" i="3"/>
  <c r="AM50" i="3" s="1"/>
  <c r="AL48" i="3"/>
  <c r="AL46" i="3"/>
  <c r="AL44" i="3"/>
  <c r="AM61" i="3"/>
  <c r="AM59" i="3"/>
  <c r="AM57" i="3"/>
  <c r="AM55" i="3"/>
  <c r="AM53" i="3"/>
  <c r="AM51" i="3"/>
  <c r="AM49" i="3"/>
  <c r="AL47" i="3"/>
  <c r="AL45" i="3"/>
  <c r="AL42" i="3"/>
  <c r="AL40" i="3"/>
  <c r="AL38" i="3"/>
  <c r="AL36" i="3"/>
  <c r="AL34" i="3"/>
  <c r="AL32" i="3"/>
  <c r="AL30" i="3"/>
  <c r="AM45" i="3"/>
  <c r="AM44" i="3"/>
  <c r="AL43" i="3"/>
  <c r="AL41" i="3"/>
  <c r="AL39" i="3"/>
  <c r="AL37" i="3"/>
  <c r="AL35" i="3"/>
  <c r="AL33" i="3"/>
  <c r="AL31" i="3"/>
  <c r="AL29" i="3"/>
  <c r="AL27" i="3"/>
  <c r="AL25" i="3"/>
  <c r="AL23" i="3"/>
  <c r="AL21" i="3"/>
  <c r="AL19" i="3"/>
  <c r="AL17" i="3"/>
  <c r="AL15" i="3"/>
  <c r="AL13" i="3"/>
  <c r="AL11" i="3"/>
  <c r="AL8" i="3"/>
  <c r="AL18" i="3"/>
  <c r="AL16" i="3"/>
  <c r="AM15" i="3"/>
  <c r="AL14" i="3"/>
  <c r="AL12" i="3"/>
  <c r="AM11" i="3"/>
  <c r="AL10" i="3"/>
  <c r="AM48" i="3"/>
  <c r="AM47" i="3"/>
  <c r="AM46" i="3"/>
  <c r="AM43" i="3"/>
  <c r="AM42" i="3"/>
  <c r="AM41" i="3"/>
  <c r="AM40" i="3"/>
  <c r="AM39" i="3"/>
  <c r="AM38" i="3"/>
  <c r="AM37" i="3"/>
  <c r="AM34" i="3"/>
  <c r="AM33" i="3"/>
  <c r="AM32" i="3"/>
  <c r="AM31" i="3"/>
  <c r="AM30" i="3"/>
  <c r="AM29" i="3"/>
  <c r="AL28" i="3"/>
  <c r="AM27" i="3"/>
  <c r="AL26" i="3"/>
  <c r="AM25" i="3"/>
  <c r="AL24" i="3"/>
  <c r="AM23" i="3"/>
  <c r="AL22" i="3"/>
  <c r="AM21" i="3"/>
  <c r="AL20" i="3"/>
  <c r="AM19" i="3"/>
  <c r="AM17" i="3"/>
  <c r="AM13" i="3"/>
  <c r="AM8" i="3"/>
  <c r="AL7" i="3"/>
  <c r="AM24" i="3"/>
  <c r="AM20" i="3"/>
  <c r="AM18" i="3"/>
  <c r="AM10" i="3"/>
  <c r="AM28" i="3"/>
  <c r="AM26" i="3"/>
  <c r="AM22" i="3"/>
  <c r="AM16" i="3"/>
  <c r="AM14" i="3"/>
  <c r="AM12" i="3"/>
  <c r="AM7" i="3"/>
  <c r="AJ7" i="3" l="1"/>
  <c r="AJ12" i="3"/>
  <c r="AJ16" i="3"/>
  <c r="AJ20" i="3"/>
  <c r="AJ24" i="3"/>
  <c r="AJ28" i="3"/>
  <c r="AJ32" i="3"/>
  <c r="E36" i="3"/>
  <c r="F36" i="3" s="1"/>
  <c r="AB36" i="3" s="1"/>
  <c r="E46" i="3"/>
  <c r="F46" i="3" s="1"/>
  <c r="AB46" i="3" s="1"/>
  <c r="E48" i="3"/>
  <c r="F48" i="3" s="1"/>
  <c r="AB48" i="3" s="1"/>
  <c r="E50" i="3"/>
  <c r="F50" i="3" s="1"/>
  <c r="AB50" i="3" s="1"/>
  <c r="AJ53" i="3"/>
  <c r="AJ11" i="3"/>
  <c r="AJ15" i="3"/>
  <c r="AJ19" i="3"/>
  <c r="AJ23" i="3"/>
  <c r="AJ27" i="3"/>
  <c r="AJ49" i="3"/>
  <c r="E8" i="3"/>
  <c r="F8" i="3" s="1"/>
  <c r="AB8" i="3" s="1"/>
  <c r="E11" i="3"/>
  <c r="F11" i="3" s="1"/>
  <c r="AB11" i="3" s="1"/>
  <c r="E13" i="3"/>
  <c r="F13" i="3" s="1"/>
  <c r="AB13" i="3" s="1"/>
  <c r="E15" i="3"/>
  <c r="F15" i="3" s="1"/>
  <c r="AB15" i="3" s="1"/>
  <c r="E17" i="3"/>
  <c r="F17" i="3" s="1"/>
  <c r="AB17" i="3" s="1"/>
  <c r="E19" i="3"/>
  <c r="F19" i="3" s="1"/>
  <c r="AB19" i="3" s="1"/>
  <c r="E21" i="3"/>
  <c r="F21" i="3" s="1"/>
  <c r="AB21" i="3" s="1"/>
  <c r="E23" i="3"/>
  <c r="F23" i="3" s="1"/>
  <c r="AB23" i="3" s="1"/>
  <c r="E25" i="3"/>
  <c r="F25" i="3" s="1"/>
  <c r="AB25" i="3" s="1"/>
  <c r="E27" i="3"/>
  <c r="F27" i="3" s="1"/>
  <c r="AB27" i="3" s="1"/>
  <c r="E29" i="3"/>
  <c r="F29" i="3" s="1"/>
  <c r="AB29" i="3" s="1"/>
  <c r="AJ40" i="3"/>
  <c r="E44" i="3"/>
  <c r="F44" i="3" s="1"/>
  <c r="AB44" i="3" s="1"/>
  <c r="E54" i="3"/>
  <c r="F54" i="3" s="1"/>
  <c r="AB54" i="3" s="1"/>
  <c r="AJ57" i="3"/>
  <c r="AJ8" i="3"/>
  <c r="AJ10" i="3"/>
  <c r="AJ13" i="3"/>
  <c r="AJ14" i="3"/>
  <c r="AJ17" i="3"/>
  <c r="AJ18" i="3"/>
  <c r="AJ21" i="3"/>
  <c r="AJ22" i="3"/>
  <c r="AJ25" i="3"/>
  <c r="AJ26" i="3"/>
  <c r="AJ29" i="3"/>
  <c r="AJ30" i="3"/>
  <c r="AJ36" i="3"/>
  <c r="AJ44" i="3"/>
  <c r="AJ34" i="3"/>
  <c r="AJ42" i="3"/>
  <c r="AJ61" i="3"/>
  <c r="AA34" i="3"/>
  <c r="AA42" i="3"/>
  <c r="AA52" i="3"/>
  <c r="AA56" i="3"/>
  <c r="AA60" i="3"/>
  <c r="AJ38" i="3"/>
  <c r="AJ46" i="3"/>
  <c r="AJ51" i="3"/>
  <c r="AJ55" i="3"/>
  <c r="AJ59" i="3"/>
  <c r="AA31" i="3"/>
  <c r="E31" i="3"/>
  <c r="F31" i="3" s="1"/>
  <c r="AB31" i="3" s="1"/>
  <c r="AJ31" i="3"/>
  <c r="AA33" i="3"/>
  <c r="E33" i="3"/>
  <c r="F33" i="3" s="1"/>
  <c r="AB33" i="3" s="1"/>
  <c r="AJ33" i="3"/>
  <c r="AA35" i="3"/>
  <c r="E35" i="3"/>
  <c r="F35" i="3" s="1"/>
  <c r="AB35" i="3" s="1"/>
  <c r="AJ35" i="3"/>
  <c r="AA37" i="3"/>
  <c r="E37" i="3"/>
  <c r="F37" i="3" s="1"/>
  <c r="AB37" i="3" s="1"/>
  <c r="AJ37" i="3"/>
  <c r="AA39" i="3"/>
  <c r="E39" i="3"/>
  <c r="F39" i="3" s="1"/>
  <c r="AB39" i="3" s="1"/>
  <c r="AJ39" i="3"/>
  <c r="AA41" i="3"/>
  <c r="E41" i="3"/>
  <c r="F41" i="3" s="1"/>
  <c r="AB41" i="3" s="1"/>
  <c r="AJ41" i="3"/>
  <c r="AA43" i="3"/>
  <c r="E43" i="3"/>
  <c r="F43" i="3" s="1"/>
  <c r="AB43" i="3" s="1"/>
  <c r="AJ43" i="3"/>
  <c r="AJ45" i="3"/>
  <c r="AA47" i="3"/>
  <c r="E47" i="3"/>
  <c r="F47" i="3" s="1"/>
  <c r="AB47" i="3" s="1"/>
  <c r="E7" i="3"/>
  <c r="F7" i="3" s="1"/>
  <c r="AB7" i="3" s="1"/>
  <c r="E10" i="3"/>
  <c r="F10" i="3" s="1"/>
  <c r="AB10" i="3" s="1"/>
  <c r="E12" i="3"/>
  <c r="F12" i="3" s="1"/>
  <c r="AB12" i="3" s="1"/>
  <c r="E14" i="3"/>
  <c r="F14" i="3" s="1"/>
  <c r="AB14" i="3" s="1"/>
  <c r="E16" i="3"/>
  <c r="F16" i="3" s="1"/>
  <c r="AB16" i="3" s="1"/>
  <c r="E18" i="3"/>
  <c r="F18" i="3" s="1"/>
  <c r="AB18" i="3" s="1"/>
  <c r="E20" i="3"/>
  <c r="F20" i="3" s="1"/>
  <c r="AB20" i="3" s="1"/>
  <c r="E22" i="3"/>
  <c r="F22" i="3" s="1"/>
  <c r="AB22" i="3" s="1"/>
  <c r="E24" i="3"/>
  <c r="F24" i="3" s="1"/>
  <c r="AB24" i="3" s="1"/>
  <c r="E26" i="3"/>
  <c r="F26" i="3" s="1"/>
  <c r="AB26" i="3" s="1"/>
  <c r="E28" i="3"/>
  <c r="F28" i="3" s="1"/>
  <c r="AB28" i="3" s="1"/>
  <c r="E30" i="3"/>
  <c r="F30" i="3" s="1"/>
  <c r="AB30" i="3" s="1"/>
  <c r="AA45" i="3"/>
  <c r="E45" i="3"/>
  <c r="F45" i="3" s="1"/>
  <c r="AB45" i="3" s="1"/>
  <c r="AJ47" i="3"/>
  <c r="AJ50" i="3"/>
  <c r="AJ52" i="3"/>
  <c r="AJ54" i="3"/>
  <c r="AJ56" i="3"/>
  <c r="AJ58" i="3"/>
  <c r="AJ60" i="3"/>
  <c r="E49" i="3"/>
  <c r="F49" i="3" s="1"/>
  <c r="AB49" i="3" s="1"/>
  <c r="E51" i="3"/>
  <c r="F51" i="3" s="1"/>
  <c r="AB51" i="3" s="1"/>
  <c r="E53" i="3"/>
  <c r="F53" i="3" s="1"/>
  <c r="AB53" i="3" s="1"/>
  <c r="E55" i="3"/>
  <c r="F55" i="3" s="1"/>
  <c r="AB55" i="3" s="1"/>
  <c r="E57" i="3"/>
  <c r="F57" i="3" s="1"/>
  <c r="AB57" i="3" s="1"/>
  <c r="E59" i="3"/>
  <c r="F59" i="3" s="1"/>
  <c r="AB59" i="3" s="1"/>
  <c r="E61" i="3"/>
  <c r="F61" i="3" s="1"/>
  <c r="AB61" i="3" s="1"/>
  <c r="AH111" i="2"/>
  <c r="AG111" i="2"/>
  <c r="AF111" i="2"/>
  <c r="AD111" i="2"/>
  <c r="AC111" i="2"/>
  <c r="AA111" i="2"/>
  <c r="Y111" i="2"/>
  <c r="O111" i="2"/>
  <c r="L111" i="2"/>
  <c r="I111" i="2"/>
  <c r="AH110" i="2"/>
  <c r="AG110" i="2"/>
  <c r="AF110" i="2"/>
  <c r="AD110" i="2"/>
  <c r="AC110" i="2"/>
  <c r="AA110" i="2"/>
  <c r="Y110" i="2"/>
  <c r="O110" i="2"/>
  <c r="L110" i="2"/>
  <c r="I110" i="2"/>
  <c r="AH109" i="2"/>
  <c r="AG109" i="2"/>
  <c r="AF109" i="2"/>
  <c r="AD109" i="2"/>
  <c r="AC109" i="2"/>
  <c r="AA109" i="2"/>
  <c r="Y109" i="2"/>
  <c r="O109" i="2"/>
  <c r="L109" i="2"/>
  <c r="I109" i="2"/>
  <c r="AH108" i="2"/>
  <c r="AG108" i="2"/>
  <c r="AF108" i="2"/>
  <c r="AD108" i="2"/>
  <c r="AC108" i="2"/>
  <c r="AA108" i="2"/>
  <c r="Y108" i="2"/>
  <c r="O108" i="2"/>
  <c r="L108" i="2"/>
  <c r="I108" i="2"/>
  <c r="AH107" i="2"/>
  <c r="AG107" i="2"/>
  <c r="AF107" i="2"/>
  <c r="AD107" i="2"/>
  <c r="AC107" i="2"/>
  <c r="AA107" i="2"/>
  <c r="Y107" i="2"/>
  <c r="O107" i="2"/>
  <c r="L107" i="2"/>
  <c r="I107" i="2"/>
  <c r="AH106" i="2"/>
  <c r="AG106" i="2"/>
  <c r="AF106" i="2"/>
  <c r="AD106" i="2"/>
  <c r="AC106" i="2"/>
  <c r="AA106" i="2"/>
  <c r="Y106" i="2"/>
  <c r="O106" i="2"/>
  <c r="L106" i="2"/>
  <c r="I106" i="2"/>
  <c r="AH105" i="2"/>
  <c r="AG105" i="2"/>
  <c r="AF105" i="2"/>
  <c r="AD105" i="2"/>
  <c r="AC105" i="2"/>
  <c r="AA105" i="2"/>
  <c r="Y105" i="2"/>
  <c r="O105" i="2"/>
  <c r="L105" i="2"/>
  <c r="I105" i="2"/>
  <c r="AH104" i="2"/>
  <c r="AG104" i="2"/>
  <c r="AF104" i="2"/>
  <c r="AD104" i="2"/>
  <c r="AC104" i="2"/>
  <c r="AA104" i="2"/>
  <c r="Y104" i="2"/>
  <c r="O104" i="2"/>
  <c r="L104" i="2"/>
  <c r="I104" i="2"/>
  <c r="AH103" i="2"/>
  <c r="AG103" i="2"/>
  <c r="AF103" i="2"/>
  <c r="AD103" i="2"/>
  <c r="AC103" i="2"/>
  <c r="AA103" i="2"/>
  <c r="Y103" i="2"/>
  <c r="O103" i="2"/>
  <c r="L103" i="2"/>
  <c r="I103" i="2"/>
  <c r="AH102" i="2"/>
  <c r="AG102" i="2"/>
  <c r="AF102" i="2"/>
  <c r="AD102" i="2"/>
  <c r="AC102" i="2"/>
  <c r="AA102" i="2"/>
  <c r="Y102" i="2"/>
  <c r="O102" i="2"/>
  <c r="L102" i="2"/>
  <c r="I102" i="2"/>
  <c r="AH101" i="2"/>
  <c r="AG101" i="2"/>
  <c r="AF101" i="2"/>
  <c r="AD101" i="2"/>
  <c r="AC101" i="2"/>
  <c r="AA101" i="2"/>
  <c r="Y101" i="2"/>
  <c r="O101" i="2"/>
  <c r="L101" i="2"/>
  <c r="I101" i="2"/>
  <c r="AH100" i="2"/>
  <c r="AG100" i="2"/>
  <c r="AF100" i="2"/>
  <c r="AD100" i="2"/>
  <c r="AC100" i="2"/>
  <c r="AA100" i="2"/>
  <c r="Y100" i="2"/>
  <c r="O100" i="2"/>
  <c r="L100" i="2"/>
  <c r="I100" i="2"/>
  <c r="AH99" i="2"/>
  <c r="AG99" i="2"/>
  <c r="AF99" i="2"/>
  <c r="AD99" i="2"/>
  <c r="AC99" i="2"/>
  <c r="AA99" i="2"/>
  <c r="Y99" i="2"/>
  <c r="O99" i="2"/>
  <c r="L99" i="2"/>
  <c r="I99" i="2"/>
  <c r="AH98" i="2"/>
  <c r="AG98" i="2"/>
  <c r="AF98" i="2"/>
  <c r="AD98" i="2"/>
  <c r="AC98" i="2"/>
  <c r="AA98" i="2"/>
  <c r="Y98" i="2"/>
  <c r="O98" i="2"/>
  <c r="L98" i="2"/>
  <c r="I98" i="2"/>
  <c r="AH97" i="2"/>
  <c r="AG97" i="2"/>
  <c r="AF97" i="2"/>
  <c r="AD97" i="2"/>
  <c r="AC97" i="2"/>
  <c r="AA97" i="2"/>
  <c r="Y97" i="2"/>
  <c r="O97" i="2"/>
  <c r="L97" i="2"/>
  <c r="I97" i="2"/>
  <c r="AH96" i="2"/>
  <c r="AG96" i="2"/>
  <c r="AF96" i="2"/>
  <c r="AD96" i="2"/>
  <c r="AC96" i="2"/>
  <c r="AA96" i="2"/>
  <c r="Y96" i="2"/>
  <c r="O96" i="2"/>
  <c r="L96" i="2"/>
  <c r="I96" i="2"/>
  <c r="AH95" i="2"/>
  <c r="AG95" i="2"/>
  <c r="AF95" i="2"/>
  <c r="AD95" i="2"/>
  <c r="AC95" i="2"/>
  <c r="AA95" i="2"/>
  <c r="Y95" i="2"/>
  <c r="O95" i="2"/>
  <c r="L95" i="2"/>
  <c r="I95" i="2"/>
  <c r="AH94" i="2"/>
  <c r="AG94" i="2"/>
  <c r="AF94" i="2"/>
  <c r="AD94" i="2"/>
  <c r="AC94" i="2"/>
  <c r="AA94" i="2"/>
  <c r="Y94" i="2"/>
  <c r="O94" i="2"/>
  <c r="L94" i="2"/>
  <c r="I94" i="2"/>
  <c r="AH93" i="2"/>
  <c r="AG93" i="2"/>
  <c r="AF93" i="2"/>
  <c r="AD93" i="2"/>
  <c r="AC93" i="2"/>
  <c r="AA93" i="2"/>
  <c r="Y93" i="2"/>
  <c r="O93" i="2"/>
  <c r="L93" i="2"/>
  <c r="I93" i="2"/>
  <c r="AH92" i="2"/>
  <c r="AG92" i="2"/>
  <c r="AF92" i="2"/>
  <c r="AD92" i="2"/>
  <c r="AC92" i="2"/>
  <c r="AA92" i="2"/>
  <c r="Y92" i="2"/>
  <c r="O92" i="2"/>
  <c r="L92" i="2"/>
  <c r="I92" i="2"/>
  <c r="AH91" i="2"/>
  <c r="AG91" i="2"/>
  <c r="AF91" i="2"/>
  <c r="AD91" i="2"/>
  <c r="AC91" i="2"/>
  <c r="AA91" i="2"/>
  <c r="Y91" i="2"/>
  <c r="O91" i="2"/>
  <c r="L91" i="2"/>
  <c r="I91" i="2"/>
  <c r="AH90" i="2"/>
  <c r="AG90" i="2"/>
  <c r="AF90" i="2"/>
  <c r="AD90" i="2"/>
  <c r="AC90" i="2"/>
  <c r="AA90" i="2"/>
  <c r="Y90" i="2"/>
  <c r="O90" i="2"/>
  <c r="L90" i="2"/>
  <c r="I90" i="2"/>
  <c r="AH89" i="2"/>
  <c r="AG89" i="2"/>
  <c r="AF89" i="2"/>
  <c r="AD89" i="2"/>
  <c r="AC89" i="2"/>
  <c r="AA89" i="2"/>
  <c r="Y89" i="2"/>
  <c r="O89" i="2"/>
  <c r="L89" i="2"/>
  <c r="I89" i="2"/>
  <c r="AH88" i="2"/>
  <c r="AG88" i="2"/>
  <c r="AF88" i="2"/>
  <c r="AD88" i="2"/>
  <c r="AC88" i="2"/>
  <c r="AA88" i="2"/>
  <c r="Y88" i="2"/>
  <c r="O88" i="2"/>
  <c r="L88" i="2"/>
  <c r="I88" i="2"/>
  <c r="AH87" i="2"/>
  <c r="AG87" i="2"/>
  <c r="AF87" i="2"/>
  <c r="AD87" i="2"/>
  <c r="AC87" i="2"/>
  <c r="AA87" i="2"/>
  <c r="Y87" i="2"/>
  <c r="O87" i="2"/>
  <c r="L87" i="2"/>
  <c r="I87" i="2"/>
  <c r="AH86" i="2"/>
  <c r="AG86" i="2"/>
  <c r="AF86" i="2"/>
  <c r="AD86" i="2"/>
  <c r="AC86" i="2"/>
  <c r="AA86" i="2"/>
  <c r="Y86" i="2"/>
  <c r="O86" i="2"/>
  <c r="L86" i="2"/>
  <c r="I86" i="2"/>
  <c r="AH85" i="2"/>
  <c r="AG85" i="2"/>
  <c r="AF85" i="2"/>
  <c r="AD85" i="2"/>
  <c r="AC85" i="2"/>
  <c r="AA85" i="2"/>
  <c r="Y85" i="2"/>
  <c r="O85" i="2"/>
  <c r="L85" i="2"/>
  <c r="I85" i="2"/>
  <c r="AH84" i="2"/>
  <c r="AG84" i="2"/>
  <c r="AF84" i="2"/>
  <c r="AD84" i="2"/>
  <c r="AC84" i="2"/>
  <c r="AA84" i="2"/>
  <c r="Y84" i="2"/>
  <c r="O84" i="2"/>
  <c r="L84" i="2"/>
  <c r="I84" i="2"/>
  <c r="AH83" i="2"/>
  <c r="AG83" i="2"/>
  <c r="AF83" i="2"/>
  <c r="AD83" i="2"/>
  <c r="AC83" i="2"/>
  <c r="AA83" i="2"/>
  <c r="Y83" i="2"/>
  <c r="O83" i="2"/>
  <c r="L83" i="2"/>
  <c r="I83" i="2"/>
  <c r="AH82" i="2"/>
  <c r="AG82" i="2"/>
  <c r="AF82" i="2"/>
  <c r="AD82" i="2"/>
  <c r="AC82" i="2"/>
  <c r="AA82" i="2"/>
  <c r="Y82" i="2"/>
  <c r="O82" i="2"/>
  <c r="L82" i="2"/>
  <c r="I82" i="2"/>
  <c r="AH81" i="2"/>
  <c r="AG81" i="2"/>
  <c r="AF81" i="2"/>
  <c r="AD81" i="2"/>
  <c r="AC81" i="2"/>
  <c r="AA81" i="2"/>
  <c r="Y81" i="2"/>
  <c r="O81" i="2"/>
  <c r="L81" i="2"/>
  <c r="I81" i="2"/>
  <c r="AH80" i="2"/>
  <c r="AG80" i="2"/>
  <c r="AF80" i="2"/>
  <c r="AD80" i="2"/>
  <c r="AC80" i="2"/>
  <c r="AA80" i="2"/>
  <c r="Y80" i="2"/>
  <c r="O80" i="2"/>
  <c r="L80" i="2"/>
  <c r="I80" i="2"/>
  <c r="AH79" i="2"/>
  <c r="AG79" i="2"/>
  <c r="AF79" i="2"/>
  <c r="AD79" i="2"/>
  <c r="AC79" i="2"/>
  <c r="AA79" i="2"/>
  <c r="Y79" i="2"/>
  <c r="O79" i="2"/>
  <c r="L79" i="2"/>
  <c r="I79" i="2"/>
  <c r="AH78" i="2"/>
  <c r="AG78" i="2"/>
  <c r="AF78" i="2"/>
  <c r="AD78" i="2"/>
  <c r="AC78" i="2"/>
  <c r="AA78" i="2"/>
  <c r="Y78" i="2"/>
  <c r="O78" i="2"/>
  <c r="L78" i="2"/>
  <c r="I78" i="2"/>
  <c r="AH77" i="2"/>
  <c r="AG77" i="2"/>
  <c r="AF77" i="2"/>
  <c r="AD77" i="2"/>
  <c r="AC77" i="2"/>
  <c r="AA77" i="2"/>
  <c r="Y77" i="2"/>
  <c r="O77" i="2"/>
  <c r="L77" i="2"/>
  <c r="I77" i="2"/>
  <c r="AH76" i="2"/>
  <c r="AG76" i="2"/>
  <c r="AF76" i="2"/>
  <c r="AD76" i="2"/>
  <c r="AC76" i="2"/>
  <c r="AA76" i="2"/>
  <c r="Y76" i="2"/>
  <c r="O76" i="2"/>
  <c r="L76" i="2"/>
  <c r="I76" i="2"/>
  <c r="AH75" i="2"/>
  <c r="AG75" i="2"/>
  <c r="AF75" i="2"/>
  <c r="AD75" i="2"/>
  <c r="AC75" i="2"/>
  <c r="AA75" i="2"/>
  <c r="Y75" i="2"/>
  <c r="O75" i="2"/>
  <c r="L75" i="2"/>
  <c r="I75" i="2"/>
  <c r="AH74" i="2"/>
  <c r="AG74" i="2"/>
  <c r="AF74" i="2"/>
  <c r="AD74" i="2"/>
  <c r="AC74" i="2"/>
  <c r="AA74" i="2"/>
  <c r="Y74" i="2"/>
  <c r="O74" i="2"/>
  <c r="L74" i="2"/>
  <c r="I74" i="2"/>
  <c r="AH73" i="2"/>
  <c r="AG73" i="2"/>
  <c r="AF73" i="2"/>
  <c r="AD73" i="2"/>
  <c r="AC73" i="2"/>
  <c r="AA73" i="2"/>
  <c r="Y73" i="2"/>
  <c r="O73" i="2"/>
  <c r="L73" i="2"/>
  <c r="I73" i="2"/>
  <c r="AH72" i="2"/>
  <c r="AG72" i="2"/>
  <c r="AF72" i="2"/>
  <c r="AD72" i="2"/>
  <c r="AC72" i="2"/>
  <c r="AA72" i="2"/>
  <c r="Y72" i="2"/>
  <c r="O72" i="2"/>
  <c r="L72" i="2"/>
  <c r="I72" i="2"/>
  <c r="AH71" i="2"/>
  <c r="AG71" i="2"/>
  <c r="AF71" i="2"/>
  <c r="AD71" i="2"/>
  <c r="AC71" i="2"/>
  <c r="AA71" i="2"/>
  <c r="Y71" i="2"/>
  <c r="O71" i="2"/>
  <c r="L71" i="2"/>
  <c r="I71" i="2"/>
  <c r="AH70" i="2"/>
  <c r="AG70" i="2"/>
  <c r="AF70" i="2"/>
  <c r="AD70" i="2"/>
  <c r="AC70" i="2"/>
  <c r="AA70" i="2"/>
  <c r="Y70" i="2"/>
  <c r="O70" i="2"/>
  <c r="L70" i="2"/>
  <c r="I70" i="2"/>
  <c r="AH69" i="2"/>
  <c r="AG69" i="2"/>
  <c r="AF69" i="2"/>
  <c r="AD69" i="2"/>
  <c r="AC69" i="2"/>
  <c r="AA69" i="2"/>
  <c r="Y69" i="2"/>
  <c r="O69" i="2"/>
  <c r="L69" i="2"/>
  <c r="I69" i="2"/>
  <c r="AH68" i="2"/>
  <c r="AG68" i="2"/>
  <c r="AF68" i="2"/>
  <c r="AD68" i="2"/>
  <c r="AC68" i="2"/>
  <c r="AA68" i="2"/>
  <c r="Y68" i="2"/>
  <c r="O68" i="2"/>
  <c r="L68" i="2"/>
  <c r="I68" i="2"/>
  <c r="AH67" i="2"/>
  <c r="AG67" i="2"/>
  <c r="AF67" i="2"/>
  <c r="AD67" i="2"/>
  <c r="AC67" i="2"/>
  <c r="AA67" i="2"/>
  <c r="Y67" i="2"/>
  <c r="O67" i="2"/>
  <c r="L67" i="2"/>
  <c r="I67" i="2"/>
  <c r="AH66" i="2"/>
  <c r="AG66" i="2"/>
  <c r="AF66" i="2"/>
  <c r="AD66" i="2"/>
  <c r="AC66" i="2"/>
  <c r="AA66" i="2"/>
  <c r="Y66" i="2"/>
  <c r="O66" i="2"/>
  <c r="L66" i="2"/>
  <c r="I66" i="2"/>
  <c r="AH65" i="2"/>
  <c r="AG65" i="2"/>
  <c r="AF65" i="2"/>
  <c r="AD65" i="2"/>
  <c r="AC65" i="2"/>
  <c r="AA65" i="2"/>
  <c r="Y65" i="2"/>
  <c r="O65" i="2"/>
  <c r="L65" i="2"/>
  <c r="I65" i="2"/>
  <c r="AH64" i="2"/>
  <c r="AG64" i="2"/>
  <c r="AF64" i="2"/>
  <c r="AD64" i="2"/>
  <c r="AC64" i="2"/>
  <c r="AA64" i="2"/>
  <c r="Y64" i="2"/>
  <c r="O64" i="2"/>
  <c r="L64" i="2"/>
  <c r="I64" i="2"/>
  <c r="AH63" i="2"/>
  <c r="AG63" i="2"/>
  <c r="AF63" i="2"/>
  <c r="AD63" i="2"/>
  <c r="AC63" i="2"/>
  <c r="AA63" i="2"/>
  <c r="Y63" i="2"/>
  <c r="O63" i="2"/>
  <c r="L63" i="2"/>
  <c r="I63" i="2"/>
  <c r="AH62" i="2"/>
  <c r="AG62" i="2"/>
  <c r="AF62" i="2"/>
  <c r="AD62" i="2"/>
  <c r="AC62" i="2"/>
  <c r="AA62" i="2"/>
  <c r="Y62" i="2"/>
  <c r="O62" i="2"/>
  <c r="L62" i="2"/>
  <c r="I62" i="2"/>
  <c r="AH61" i="2"/>
  <c r="AG61" i="2"/>
  <c r="AF61" i="2"/>
  <c r="AD61" i="2"/>
  <c r="AC61" i="2"/>
  <c r="AA61" i="2"/>
  <c r="Y61" i="2"/>
  <c r="O61" i="2"/>
  <c r="L61" i="2"/>
  <c r="I61" i="2"/>
  <c r="AH60" i="2"/>
  <c r="AG60" i="2"/>
  <c r="AF60" i="2"/>
  <c r="AD60" i="2"/>
  <c r="AC60" i="2"/>
  <c r="AA60" i="2"/>
  <c r="Y60" i="2"/>
  <c r="O60" i="2"/>
  <c r="L60" i="2"/>
  <c r="I60" i="2"/>
  <c r="AH59" i="2"/>
  <c r="AG59" i="2"/>
  <c r="AF59" i="2"/>
  <c r="AD59" i="2"/>
  <c r="AC59" i="2"/>
  <c r="AA59" i="2"/>
  <c r="Y59" i="2"/>
  <c r="O59" i="2"/>
  <c r="L59" i="2"/>
  <c r="I59" i="2"/>
  <c r="AH58" i="2"/>
  <c r="AG58" i="2"/>
  <c r="AF58" i="2"/>
  <c r="AD58" i="2"/>
  <c r="AC58" i="2"/>
  <c r="AA58" i="2"/>
  <c r="Y58" i="2"/>
  <c r="O58" i="2"/>
  <c r="L58" i="2"/>
  <c r="I58" i="2"/>
  <c r="AH57" i="2"/>
  <c r="AG57" i="2"/>
  <c r="AF57" i="2"/>
  <c r="AD57" i="2"/>
  <c r="AC57" i="2"/>
  <c r="AA57" i="2"/>
  <c r="Y57" i="2"/>
  <c r="O57" i="2"/>
  <c r="L57" i="2"/>
  <c r="I57" i="2"/>
  <c r="AH56" i="2"/>
  <c r="AG56" i="2"/>
  <c r="AF56" i="2"/>
  <c r="AD56" i="2"/>
  <c r="AC56" i="2"/>
  <c r="AA56" i="2"/>
  <c r="Y56" i="2"/>
  <c r="O56" i="2"/>
  <c r="L56" i="2"/>
  <c r="I56" i="2"/>
  <c r="AH55" i="2"/>
  <c r="AG55" i="2"/>
  <c r="AF55" i="2"/>
  <c r="AD55" i="2"/>
  <c r="AC55" i="2"/>
  <c r="AA55" i="2"/>
  <c r="Y55" i="2"/>
  <c r="O55" i="2"/>
  <c r="L55" i="2"/>
  <c r="I55" i="2"/>
  <c r="AH54" i="2"/>
  <c r="AG54" i="2"/>
  <c r="AF54" i="2"/>
  <c r="AD54" i="2"/>
  <c r="AC54" i="2"/>
  <c r="AA54" i="2"/>
  <c r="Y54" i="2"/>
  <c r="O54" i="2"/>
  <c r="L54" i="2"/>
  <c r="I54" i="2"/>
  <c r="AH53" i="2"/>
  <c r="AG53" i="2"/>
  <c r="AF53" i="2"/>
  <c r="AD53" i="2"/>
  <c r="AC53" i="2"/>
  <c r="AA53" i="2"/>
  <c r="Y53" i="2"/>
  <c r="O53" i="2"/>
  <c r="L53" i="2"/>
  <c r="I53" i="2"/>
  <c r="AH52" i="2"/>
  <c r="AG52" i="2"/>
  <c r="AF52" i="2"/>
  <c r="AD52" i="2"/>
  <c r="AC52" i="2"/>
  <c r="AA52" i="2"/>
  <c r="Y52" i="2"/>
  <c r="O52" i="2"/>
  <c r="L52" i="2"/>
  <c r="I52" i="2"/>
  <c r="AH51" i="2"/>
  <c r="AG51" i="2"/>
  <c r="AF51" i="2"/>
  <c r="AD51" i="2"/>
  <c r="AC51" i="2"/>
  <c r="AA51" i="2"/>
  <c r="Y51" i="2"/>
  <c r="O51" i="2"/>
  <c r="L51" i="2"/>
  <c r="I51" i="2"/>
  <c r="AH50" i="2"/>
  <c r="AG50" i="2"/>
  <c r="AF50" i="2"/>
  <c r="AD50" i="2"/>
  <c r="AC50" i="2"/>
  <c r="AA50" i="2"/>
  <c r="Y50" i="2"/>
  <c r="O50" i="2"/>
  <c r="L50" i="2"/>
  <c r="I50" i="2"/>
  <c r="AH49" i="2"/>
  <c r="AG49" i="2"/>
  <c r="AF49" i="2"/>
  <c r="AD49" i="2"/>
  <c r="AC49" i="2"/>
  <c r="AA49" i="2"/>
  <c r="Y49" i="2"/>
  <c r="O49" i="2"/>
  <c r="L49" i="2"/>
  <c r="I49" i="2"/>
  <c r="AH48" i="2"/>
  <c r="AG48" i="2"/>
  <c r="AF48" i="2"/>
  <c r="AD48" i="2"/>
  <c r="AC48" i="2"/>
  <c r="AA48" i="2"/>
  <c r="Y48" i="2"/>
  <c r="O48" i="2"/>
  <c r="L48" i="2"/>
  <c r="I48" i="2"/>
  <c r="AH47" i="2"/>
  <c r="AG47" i="2"/>
  <c r="AF47" i="2"/>
  <c r="AD47" i="2"/>
  <c r="AC47" i="2"/>
  <c r="AA47" i="2"/>
  <c r="Y47" i="2"/>
  <c r="O47" i="2"/>
  <c r="L47" i="2"/>
  <c r="I47" i="2"/>
  <c r="AH46" i="2"/>
  <c r="AG46" i="2"/>
  <c r="AF46" i="2"/>
  <c r="AD46" i="2"/>
  <c r="AC46" i="2"/>
  <c r="AA46" i="2"/>
  <c r="Y46" i="2"/>
  <c r="O46" i="2"/>
  <c r="L46" i="2"/>
  <c r="I46" i="2"/>
  <c r="AH45" i="2"/>
  <c r="AG45" i="2"/>
  <c r="AF45" i="2"/>
  <c r="AD45" i="2"/>
  <c r="AC45" i="2"/>
  <c r="AA45" i="2"/>
  <c r="Y45" i="2"/>
  <c r="O45" i="2"/>
  <c r="L45" i="2"/>
  <c r="I45" i="2"/>
  <c r="AH44" i="2"/>
  <c r="AG44" i="2"/>
  <c r="AF44" i="2"/>
  <c r="AD44" i="2"/>
  <c r="AC44" i="2"/>
  <c r="AA44" i="2"/>
  <c r="Y44" i="2"/>
  <c r="O44" i="2"/>
  <c r="L44" i="2"/>
  <c r="I44" i="2"/>
  <c r="AH43" i="2"/>
  <c r="AG43" i="2"/>
  <c r="AF43" i="2"/>
  <c r="AD43" i="2"/>
  <c r="AC43" i="2"/>
  <c r="AA43" i="2"/>
  <c r="Y43" i="2"/>
  <c r="O43" i="2"/>
  <c r="L43" i="2"/>
  <c r="I43" i="2"/>
  <c r="AH42" i="2"/>
  <c r="AG42" i="2"/>
  <c r="AF42" i="2"/>
  <c r="AD42" i="2"/>
  <c r="AC42" i="2"/>
  <c r="AA42" i="2"/>
  <c r="Y42" i="2"/>
  <c r="O42" i="2"/>
  <c r="L42" i="2"/>
  <c r="I42" i="2"/>
  <c r="AH41" i="2"/>
  <c r="AG41" i="2"/>
  <c r="AF41" i="2"/>
  <c r="AD41" i="2"/>
  <c r="AC41" i="2"/>
  <c r="AA41" i="2"/>
  <c r="Y41" i="2"/>
  <c r="O41" i="2"/>
  <c r="L41" i="2"/>
  <c r="I41" i="2"/>
  <c r="AH40" i="2"/>
  <c r="AG40" i="2"/>
  <c r="AF40" i="2"/>
  <c r="AD40" i="2"/>
  <c r="AC40" i="2"/>
  <c r="AA40" i="2"/>
  <c r="Y40" i="2"/>
  <c r="O40" i="2"/>
  <c r="L40" i="2"/>
  <c r="I40" i="2"/>
  <c r="AH39" i="2"/>
  <c r="AG39" i="2"/>
  <c r="AF39" i="2"/>
  <c r="AD39" i="2"/>
  <c r="AC39" i="2"/>
  <c r="AA39" i="2"/>
  <c r="Y39" i="2"/>
  <c r="O39" i="2"/>
  <c r="L39" i="2"/>
  <c r="I39" i="2"/>
  <c r="AH38" i="2"/>
  <c r="AG38" i="2"/>
  <c r="AF38" i="2"/>
  <c r="AD38" i="2"/>
  <c r="AC38" i="2"/>
  <c r="AA38" i="2"/>
  <c r="Y38" i="2"/>
  <c r="O38" i="2"/>
  <c r="L38" i="2"/>
  <c r="I38" i="2"/>
  <c r="AH37" i="2"/>
  <c r="AG37" i="2"/>
  <c r="AF37" i="2"/>
  <c r="AD37" i="2"/>
  <c r="AC37" i="2"/>
  <c r="AA37" i="2"/>
  <c r="Y37" i="2"/>
  <c r="O37" i="2"/>
  <c r="L37" i="2"/>
  <c r="I37" i="2"/>
  <c r="AH36" i="2"/>
  <c r="AG36" i="2"/>
  <c r="AF36" i="2"/>
  <c r="AD36" i="2"/>
  <c r="AC36" i="2"/>
  <c r="AA36" i="2"/>
  <c r="Y36" i="2"/>
  <c r="O36" i="2"/>
  <c r="L36" i="2"/>
  <c r="I36" i="2"/>
  <c r="AH35" i="2"/>
  <c r="AG35" i="2"/>
  <c r="AF35" i="2"/>
  <c r="AD35" i="2"/>
  <c r="AC35" i="2"/>
  <c r="AA35" i="2"/>
  <c r="Y35" i="2"/>
  <c r="O35" i="2"/>
  <c r="L35" i="2"/>
  <c r="I35" i="2"/>
  <c r="AH34" i="2"/>
  <c r="AG34" i="2"/>
  <c r="AF34" i="2"/>
  <c r="AD34" i="2"/>
  <c r="AC34" i="2"/>
  <c r="AA34" i="2"/>
  <c r="Y34" i="2"/>
  <c r="O34" i="2"/>
  <c r="L34" i="2"/>
  <c r="I34" i="2"/>
  <c r="AH33" i="2"/>
  <c r="AG33" i="2"/>
  <c r="AF33" i="2"/>
  <c r="AD33" i="2"/>
  <c r="AC33" i="2"/>
  <c r="AA33" i="2"/>
  <c r="Y33" i="2"/>
  <c r="O33" i="2"/>
  <c r="L33" i="2"/>
  <c r="I33" i="2"/>
  <c r="AH32" i="2"/>
  <c r="AG32" i="2"/>
  <c r="AF32" i="2"/>
  <c r="AD32" i="2"/>
  <c r="AC32" i="2"/>
  <c r="AA32" i="2"/>
  <c r="Y32" i="2"/>
  <c r="O32" i="2"/>
  <c r="L32" i="2"/>
  <c r="I32" i="2"/>
  <c r="AH31" i="2"/>
  <c r="AG31" i="2"/>
  <c r="AF31" i="2"/>
  <c r="AD31" i="2"/>
  <c r="AC31" i="2"/>
  <c r="AA31" i="2"/>
  <c r="Y31" i="2"/>
  <c r="O31" i="2"/>
  <c r="L31" i="2"/>
  <c r="I31" i="2"/>
  <c r="AH30" i="2"/>
  <c r="AG30" i="2"/>
  <c r="AF30" i="2"/>
  <c r="AD30" i="2"/>
  <c r="AC30" i="2"/>
  <c r="AA30" i="2"/>
  <c r="Y30" i="2"/>
  <c r="O30" i="2"/>
  <c r="L30" i="2"/>
  <c r="I30" i="2"/>
  <c r="AH29" i="2"/>
  <c r="AG29" i="2"/>
  <c r="AF29" i="2"/>
  <c r="AD29" i="2"/>
  <c r="AC29" i="2"/>
  <c r="AA29" i="2"/>
  <c r="Y29" i="2"/>
  <c r="O29" i="2"/>
  <c r="L29" i="2"/>
  <c r="I29" i="2"/>
  <c r="AH28" i="2"/>
  <c r="AG28" i="2"/>
  <c r="AF28" i="2"/>
  <c r="AD28" i="2"/>
  <c r="AC28" i="2"/>
  <c r="AA28" i="2"/>
  <c r="Y28" i="2"/>
  <c r="O28" i="2"/>
  <c r="L28" i="2"/>
  <c r="I28" i="2"/>
  <c r="AH27" i="2"/>
  <c r="AG27" i="2"/>
  <c r="AF27" i="2"/>
  <c r="AD27" i="2"/>
  <c r="AC27" i="2"/>
  <c r="AA27" i="2"/>
  <c r="Y27" i="2"/>
  <c r="O27" i="2"/>
  <c r="L27" i="2"/>
  <c r="I27" i="2"/>
  <c r="AH26" i="2"/>
  <c r="AG26" i="2"/>
  <c r="AF26" i="2"/>
  <c r="AD26" i="2"/>
  <c r="AC26" i="2"/>
  <c r="AA26" i="2"/>
  <c r="Y26" i="2"/>
  <c r="O26" i="2"/>
  <c r="L26" i="2"/>
  <c r="I26" i="2"/>
  <c r="AH25" i="2"/>
  <c r="AG25" i="2"/>
  <c r="AF25" i="2"/>
  <c r="AD25" i="2"/>
  <c r="AC25" i="2"/>
  <c r="AA25" i="2"/>
  <c r="Y25" i="2"/>
  <c r="O25" i="2"/>
  <c r="L25" i="2"/>
  <c r="I25" i="2"/>
  <c r="AH24" i="2"/>
  <c r="AG24" i="2"/>
  <c r="AF24" i="2"/>
  <c r="AD24" i="2"/>
  <c r="AC24" i="2"/>
  <c r="AA24" i="2"/>
  <c r="Y24" i="2"/>
  <c r="O24" i="2"/>
  <c r="L24" i="2"/>
  <c r="I24" i="2"/>
  <c r="AH23" i="2"/>
  <c r="AG23" i="2"/>
  <c r="AF23" i="2"/>
  <c r="AD23" i="2"/>
  <c r="AC23" i="2"/>
  <c r="AA23" i="2"/>
  <c r="Y23" i="2"/>
  <c r="O23" i="2"/>
  <c r="L23" i="2"/>
  <c r="I23" i="2"/>
  <c r="AH22" i="2"/>
  <c r="AG22" i="2"/>
  <c r="AF22" i="2"/>
  <c r="AD22" i="2"/>
  <c r="AC22" i="2"/>
  <c r="AA22" i="2"/>
  <c r="Y22" i="2"/>
  <c r="O22" i="2"/>
  <c r="L22" i="2"/>
  <c r="I22" i="2"/>
  <c r="AH21" i="2"/>
  <c r="AG21" i="2"/>
  <c r="AF21" i="2"/>
  <c r="AD21" i="2"/>
  <c r="AC21" i="2"/>
  <c r="AA21" i="2"/>
  <c r="Y21" i="2"/>
  <c r="O21" i="2"/>
  <c r="L21" i="2"/>
  <c r="I21" i="2"/>
  <c r="AH20" i="2"/>
  <c r="AG20" i="2"/>
  <c r="AF20" i="2"/>
  <c r="AD20" i="2"/>
  <c r="AC20" i="2"/>
  <c r="AA20" i="2"/>
  <c r="Y20" i="2"/>
  <c r="O20" i="2"/>
  <c r="L20" i="2"/>
  <c r="I20" i="2"/>
  <c r="AH19" i="2"/>
  <c r="AG19" i="2"/>
  <c r="AF19" i="2"/>
  <c r="AD19" i="2"/>
  <c r="AC19" i="2"/>
  <c r="AA19" i="2"/>
  <c r="Y19" i="2"/>
  <c r="O19" i="2"/>
  <c r="L19" i="2"/>
  <c r="I19" i="2"/>
  <c r="AH18" i="2"/>
  <c r="AG18" i="2"/>
  <c r="AF18" i="2"/>
  <c r="AD18" i="2"/>
  <c r="AC18" i="2"/>
  <c r="AA18" i="2"/>
  <c r="Y18" i="2"/>
  <c r="O18" i="2"/>
  <c r="L18" i="2"/>
  <c r="I18" i="2"/>
  <c r="AH17" i="2"/>
  <c r="AG17" i="2"/>
  <c r="AF17" i="2"/>
  <c r="AD17" i="2"/>
  <c r="AC17" i="2"/>
  <c r="AA17" i="2"/>
  <c r="Y17" i="2"/>
  <c r="O17" i="2"/>
  <c r="L17" i="2"/>
  <c r="I17" i="2"/>
  <c r="AH16" i="2"/>
  <c r="AG16" i="2"/>
  <c r="AF16" i="2"/>
  <c r="AD16" i="2"/>
  <c r="AC16" i="2"/>
  <c r="AA16" i="2"/>
  <c r="Y16" i="2"/>
  <c r="O16" i="2"/>
  <c r="L16" i="2"/>
  <c r="I16" i="2"/>
  <c r="AH15" i="2"/>
  <c r="AG15" i="2"/>
  <c r="AF15" i="2"/>
  <c r="AD15" i="2"/>
  <c r="AC15" i="2"/>
  <c r="AA15" i="2"/>
  <c r="Y15" i="2"/>
  <c r="O15" i="2"/>
  <c r="L15" i="2"/>
  <c r="I15" i="2"/>
  <c r="AH14" i="2"/>
  <c r="AG14" i="2"/>
  <c r="AF14" i="2"/>
  <c r="AD14" i="2"/>
  <c r="AC14" i="2"/>
  <c r="AA14" i="2"/>
  <c r="Y14" i="2"/>
  <c r="O14" i="2"/>
  <c r="L14" i="2"/>
  <c r="I14" i="2"/>
  <c r="AH13" i="2"/>
  <c r="AG13" i="2"/>
  <c r="AF13" i="2"/>
  <c r="AD13" i="2"/>
  <c r="AC13" i="2"/>
  <c r="AA13" i="2"/>
  <c r="Y13" i="2"/>
  <c r="O13" i="2"/>
  <c r="L13" i="2"/>
  <c r="I13" i="2"/>
  <c r="AH12" i="2"/>
  <c r="AG12" i="2"/>
  <c r="AF12" i="2"/>
  <c r="AD12" i="2"/>
  <c r="AC12" i="2"/>
  <c r="AA12" i="2"/>
  <c r="Y12" i="2"/>
  <c r="O12" i="2"/>
  <c r="L12" i="2"/>
  <c r="I12" i="2"/>
  <c r="AH11" i="2"/>
  <c r="AG11" i="2"/>
  <c r="AF11" i="2"/>
  <c r="AD11" i="2"/>
  <c r="AC11" i="2"/>
  <c r="AA11" i="2"/>
  <c r="Y11" i="2"/>
  <c r="O11" i="2"/>
  <c r="L11" i="2"/>
  <c r="I11" i="2"/>
  <c r="AH10" i="2"/>
  <c r="AG10" i="2"/>
  <c r="AF10" i="2"/>
  <c r="AD10" i="2"/>
  <c r="AC10" i="2"/>
  <c r="AA10" i="2"/>
  <c r="Y10" i="2"/>
  <c r="O10" i="2"/>
  <c r="L10" i="2"/>
  <c r="I10" i="2"/>
  <c r="D10" i="2"/>
  <c r="E10" i="2" s="1"/>
  <c r="F10" i="2" s="1"/>
  <c r="AH8" i="2"/>
  <c r="AG8" i="2"/>
  <c r="AF8" i="2"/>
  <c r="AD8" i="2"/>
  <c r="AC8" i="2"/>
  <c r="AA8" i="2"/>
  <c r="Y8" i="2"/>
  <c r="X8" i="2"/>
  <c r="AM8" i="2" s="1"/>
  <c r="O8" i="2"/>
  <c r="L8" i="2"/>
  <c r="I8" i="2"/>
  <c r="D8" i="2"/>
  <c r="E8" i="2" s="1"/>
  <c r="F8" i="2" s="1"/>
  <c r="AH7" i="2"/>
  <c r="AG7" i="2"/>
  <c r="AF7" i="2"/>
  <c r="AD7" i="2"/>
  <c r="AC7" i="2"/>
  <c r="AA7" i="2"/>
  <c r="Y7" i="2"/>
  <c r="X7" i="2"/>
  <c r="AM7" i="2" s="1"/>
  <c r="O7" i="2"/>
  <c r="L7" i="2"/>
  <c r="I7" i="2"/>
  <c r="D7" i="2"/>
  <c r="E7" i="2" s="1"/>
  <c r="F7" i="2" s="1"/>
  <c r="X110" i="2"/>
  <c r="X108" i="2"/>
  <c r="X106" i="2"/>
  <c r="X104" i="2"/>
  <c r="X102" i="2"/>
  <c r="X100" i="2"/>
  <c r="X98" i="2"/>
  <c r="X96" i="2"/>
  <c r="X94" i="2"/>
  <c r="X92" i="2"/>
  <c r="X90" i="2"/>
  <c r="X88" i="2"/>
  <c r="X86" i="2"/>
  <c r="X84" i="2"/>
  <c r="X82" i="2"/>
  <c r="X80" i="2"/>
  <c r="X78" i="2"/>
  <c r="X76" i="2"/>
  <c r="X74" i="2"/>
  <c r="X72" i="2"/>
  <c r="X70" i="2"/>
  <c r="X68" i="2"/>
  <c r="X66" i="2"/>
  <c r="X64" i="2"/>
  <c r="X62" i="2"/>
  <c r="X111" i="2"/>
  <c r="X109" i="2"/>
  <c r="X107" i="2"/>
  <c r="X105" i="2"/>
  <c r="X103" i="2"/>
  <c r="X101" i="2"/>
  <c r="X99" i="2"/>
  <c r="X97" i="2"/>
  <c r="X95" i="2"/>
  <c r="X93" i="2"/>
  <c r="X91" i="2"/>
  <c r="X89" i="2"/>
  <c r="X87" i="2"/>
  <c r="X85" i="2"/>
  <c r="X83" i="2"/>
  <c r="X81" i="2"/>
  <c r="X79" i="2"/>
  <c r="X77" i="2"/>
  <c r="X75" i="2"/>
  <c r="X73" i="2"/>
  <c r="X71" i="2"/>
  <c r="X69" i="2"/>
  <c r="X67" i="2"/>
  <c r="X65" i="2"/>
  <c r="X63" i="2"/>
  <c r="X60" i="2"/>
  <c r="X58" i="2"/>
  <c r="X56" i="2"/>
  <c r="X54" i="2"/>
  <c r="X52" i="2"/>
  <c r="X50" i="2"/>
  <c r="X48" i="2"/>
  <c r="X46" i="2"/>
  <c r="X44" i="2"/>
  <c r="X42" i="2"/>
  <c r="X40" i="2"/>
  <c r="X38" i="2"/>
  <c r="X36" i="2"/>
  <c r="X34" i="2"/>
  <c r="X32" i="2"/>
  <c r="X30" i="2"/>
  <c r="X28" i="2"/>
  <c r="X26" i="2"/>
  <c r="X61" i="2"/>
  <c r="X59" i="2"/>
  <c r="X57" i="2"/>
  <c r="X55" i="2"/>
  <c r="X53" i="2"/>
  <c r="X51" i="2"/>
  <c r="X49" i="2"/>
  <c r="X47" i="2"/>
  <c r="X45" i="2"/>
  <c r="X43" i="2"/>
  <c r="X41" i="2"/>
  <c r="X39" i="2"/>
  <c r="X37" i="2"/>
  <c r="X35" i="2"/>
  <c r="X33" i="2"/>
  <c r="X31" i="2"/>
  <c r="X29" i="2"/>
  <c r="X27" i="2"/>
  <c r="X25" i="2"/>
  <c r="X23" i="2"/>
  <c r="X21" i="2"/>
  <c r="X19" i="2"/>
  <c r="X17" i="2"/>
  <c r="X15" i="2"/>
  <c r="X13" i="2"/>
  <c r="X11" i="2"/>
  <c r="X24" i="2"/>
  <c r="X22" i="2"/>
  <c r="X20" i="2"/>
  <c r="X18" i="2"/>
  <c r="X16" i="2"/>
  <c r="X14" i="2"/>
  <c r="X12" i="2"/>
  <c r="X10" i="2"/>
  <c r="AE10" i="2" l="1"/>
  <c r="AE12" i="2"/>
  <c r="AE14" i="2"/>
  <c r="AE16" i="2"/>
  <c r="AE18" i="2"/>
  <c r="AE20" i="2"/>
  <c r="AE22" i="2"/>
  <c r="AE24" i="2"/>
  <c r="AE11" i="2"/>
  <c r="AE13" i="2"/>
  <c r="AE15" i="2"/>
  <c r="AE17" i="2"/>
  <c r="AE19" i="2"/>
  <c r="AE21" i="2"/>
  <c r="AE23" i="2"/>
  <c r="AE25" i="2"/>
  <c r="AE27" i="2"/>
  <c r="AE29" i="2"/>
  <c r="AE31" i="2"/>
  <c r="AE33" i="2"/>
  <c r="AE35" i="2"/>
  <c r="AE37" i="2"/>
  <c r="AE39" i="2"/>
  <c r="AE41" i="2"/>
  <c r="AE43" i="2"/>
  <c r="AE45" i="2"/>
  <c r="AE47" i="2"/>
  <c r="AE49" i="2"/>
  <c r="AE51" i="2"/>
  <c r="AE53" i="2"/>
  <c r="AE55" i="2"/>
  <c r="AE57" i="2"/>
  <c r="AE59" i="2"/>
  <c r="AE61" i="2"/>
  <c r="AE26" i="2"/>
  <c r="AE28" i="2"/>
  <c r="AE30" i="2"/>
  <c r="AE32" i="2"/>
  <c r="AE34" i="2"/>
  <c r="AE36" i="2"/>
  <c r="AE38" i="2"/>
  <c r="AE40" i="2"/>
  <c r="AE42" i="2"/>
  <c r="AE44" i="2"/>
  <c r="AE46" i="2"/>
  <c r="AE48" i="2"/>
  <c r="AE50" i="2"/>
  <c r="AE52" i="2"/>
  <c r="AE54" i="2"/>
  <c r="AE56" i="2"/>
  <c r="AE58" i="2"/>
  <c r="AE60" i="2"/>
  <c r="AE63" i="2"/>
  <c r="AE65" i="2"/>
  <c r="AE67" i="2"/>
  <c r="AE69" i="2"/>
  <c r="AE71" i="2"/>
  <c r="AE73" i="2"/>
  <c r="AE75" i="2"/>
  <c r="AE77" i="2"/>
  <c r="AE79" i="2"/>
  <c r="AE81" i="2"/>
  <c r="AE83" i="2"/>
  <c r="AE85" i="2"/>
  <c r="AE87" i="2"/>
  <c r="AE89" i="2"/>
  <c r="AE91" i="2"/>
  <c r="AE93" i="2"/>
  <c r="AE95" i="2"/>
  <c r="AE97" i="2"/>
  <c r="AE99" i="2"/>
  <c r="AE101" i="2"/>
  <c r="AE103" i="2"/>
  <c r="AE105" i="2"/>
  <c r="AE107" i="2"/>
  <c r="AE109" i="2"/>
  <c r="AE111" i="2"/>
  <c r="AE62" i="2"/>
  <c r="AE64" i="2"/>
  <c r="AE66" i="2"/>
  <c r="AE68" i="2"/>
  <c r="AE70" i="2"/>
  <c r="AE72" i="2"/>
  <c r="AE74" i="2"/>
  <c r="AE76" i="2"/>
  <c r="AE78" i="2"/>
  <c r="AE80" i="2"/>
  <c r="AE82" i="2"/>
  <c r="AE84" i="2"/>
  <c r="AE86" i="2"/>
  <c r="AE88" i="2"/>
  <c r="AE90" i="2"/>
  <c r="AE92" i="2"/>
  <c r="AE94" i="2"/>
  <c r="AE96" i="2"/>
  <c r="AE98" i="2"/>
  <c r="AE100" i="2"/>
  <c r="AE102" i="2"/>
  <c r="AE104" i="2"/>
  <c r="AE106" i="2"/>
  <c r="AE108" i="2"/>
  <c r="AE110" i="2"/>
  <c r="AK10" i="2"/>
  <c r="AM10" i="2" s="1"/>
  <c r="AK12" i="2"/>
  <c r="AM12" i="2" s="1"/>
  <c r="AK14" i="2"/>
  <c r="AM14" i="2" s="1"/>
  <c r="AK16" i="2"/>
  <c r="AM16" i="2" s="1"/>
  <c r="AK18" i="2"/>
  <c r="AM18" i="2" s="1"/>
  <c r="AK20" i="2"/>
  <c r="AM20" i="2" s="1"/>
  <c r="AK22" i="2"/>
  <c r="AM22" i="2" s="1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K25" i="2"/>
  <c r="AK26" i="2"/>
  <c r="AK27" i="2"/>
  <c r="AM27" i="2" s="1"/>
  <c r="AK28" i="2"/>
  <c r="AK29" i="2"/>
  <c r="AM29" i="2" s="1"/>
  <c r="AK30" i="2"/>
  <c r="AM30" i="2" s="1"/>
  <c r="AK31" i="2"/>
  <c r="AM31" i="2" s="1"/>
  <c r="AK32" i="2"/>
  <c r="AM32" i="2" s="1"/>
  <c r="AK33" i="2"/>
  <c r="AM33" i="2" s="1"/>
  <c r="AK34" i="2"/>
  <c r="AM34" i="2" s="1"/>
  <c r="AK35" i="2"/>
  <c r="AM35" i="2" s="1"/>
  <c r="AK36" i="2"/>
  <c r="AK37" i="2"/>
  <c r="AM37" i="2" s="1"/>
  <c r="AK38" i="2"/>
  <c r="AM38" i="2" s="1"/>
  <c r="AK39" i="2"/>
  <c r="AM39" i="2" s="1"/>
  <c r="AK40" i="2"/>
  <c r="AM40" i="2" s="1"/>
  <c r="AK41" i="2"/>
  <c r="AM41" i="2" s="1"/>
  <c r="AK42" i="2"/>
  <c r="AM42" i="2" s="1"/>
  <c r="AK43" i="2"/>
  <c r="AM43" i="2" s="1"/>
  <c r="AK44" i="2"/>
  <c r="AM44" i="2" s="1"/>
  <c r="AK45" i="2"/>
  <c r="AM45" i="2" s="1"/>
  <c r="AK46" i="2"/>
  <c r="AM46" i="2" s="1"/>
  <c r="AK47" i="2"/>
  <c r="AM47" i="2" s="1"/>
  <c r="AK49" i="2"/>
  <c r="AM49" i="2" s="1"/>
  <c r="AK51" i="2"/>
  <c r="AM51" i="2" s="1"/>
  <c r="AK53" i="2"/>
  <c r="AK55" i="2"/>
  <c r="AK57" i="2"/>
  <c r="AK59" i="2"/>
  <c r="AM59" i="2" s="1"/>
  <c r="AE7" i="2"/>
  <c r="AE8" i="2"/>
  <c r="AK24" i="2"/>
  <c r="AM24" i="2" s="1"/>
  <c r="AJ25" i="2"/>
  <c r="AM25" i="2" s="1"/>
  <c r="AJ26" i="2"/>
  <c r="AM26" i="2" s="1"/>
  <c r="AJ27" i="2"/>
  <c r="AJ28" i="2"/>
  <c r="AM28" i="2" s="1"/>
  <c r="AJ29" i="2"/>
  <c r="AJ30" i="2"/>
  <c r="AJ31" i="2"/>
  <c r="AJ32" i="2"/>
  <c r="AJ33" i="2"/>
  <c r="AJ34" i="2"/>
  <c r="AJ35" i="2"/>
  <c r="AJ36" i="2"/>
  <c r="AM36" i="2" s="1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M53" i="2" s="1"/>
  <c r="AJ54" i="2"/>
  <c r="AJ55" i="2"/>
  <c r="AM55" i="2" s="1"/>
  <c r="AJ56" i="2"/>
  <c r="AJ57" i="2"/>
  <c r="AM57" i="2" s="1"/>
  <c r="AJ58" i="2"/>
  <c r="AJ59" i="2"/>
  <c r="AJ60" i="2"/>
  <c r="AK61" i="2"/>
  <c r="AM61" i="2" s="1"/>
  <c r="AK62" i="2"/>
  <c r="AM62" i="2" s="1"/>
  <c r="AK63" i="2"/>
  <c r="AM63" i="2" s="1"/>
  <c r="AK64" i="2"/>
  <c r="AM64" i="2" s="1"/>
  <c r="AK65" i="2"/>
  <c r="AM65" i="2" s="1"/>
  <c r="AK66" i="2"/>
  <c r="AK67" i="2"/>
  <c r="AM67" i="2" s="1"/>
  <c r="AK68" i="2"/>
  <c r="AM68" i="2" s="1"/>
  <c r="AK69" i="2"/>
  <c r="AM69" i="2" s="1"/>
  <c r="AK70" i="2"/>
  <c r="AM70" i="2" s="1"/>
  <c r="AK71" i="2"/>
  <c r="AM71" i="2" s="1"/>
  <c r="AK72" i="2"/>
  <c r="AM72" i="2" s="1"/>
  <c r="AK73" i="2"/>
  <c r="AM73" i="2" s="1"/>
  <c r="AK74" i="2"/>
  <c r="AM74" i="2" s="1"/>
  <c r="AK75" i="2"/>
  <c r="AM75" i="2" s="1"/>
  <c r="AK76" i="2"/>
  <c r="AM76" i="2" s="1"/>
  <c r="AK77" i="2"/>
  <c r="AM77" i="2" s="1"/>
  <c r="AK78" i="2"/>
  <c r="AM78" i="2" s="1"/>
  <c r="AK79" i="2"/>
  <c r="AM79" i="2" s="1"/>
  <c r="AK80" i="2"/>
  <c r="AM80" i="2" s="1"/>
  <c r="AK81" i="2"/>
  <c r="AK82" i="2"/>
  <c r="AM82" i="2" s="1"/>
  <c r="AK83" i="2"/>
  <c r="AM83" i="2" s="1"/>
  <c r="AK84" i="2"/>
  <c r="AM84" i="2" s="1"/>
  <c r="AK85" i="2"/>
  <c r="AM85" i="2" s="1"/>
  <c r="AK86" i="2"/>
  <c r="AM86" i="2" s="1"/>
  <c r="AK87" i="2"/>
  <c r="AM87" i="2" s="1"/>
  <c r="AK88" i="2"/>
  <c r="AM88" i="2" s="1"/>
  <c r="AK89" i="2"/>
  <c r="AK90" i="2"/>
  <c r="AM90" i="2" s="1"/>
  <c r="AK91" i="2"/>
  <c r="AM91" i="2" s="1"/>
  <c r="AK92" i="2"/>
  <c r="AM92" i="2" s="1"/>
  <c r="AK93" i="2"/>
  <c r="AM93" i="2" s="1"/>
  <c r="AK94" i="2"/>
  <c r="AM94" i="2" s="1"/>
  <c r="AK95" i="2"/>
  <c r="AM95" i="2" s="1"/>
  <c r="AK96" i="2"/>
  <c r="AM96" i="2" s="1"/>
  <c r="AK97" i="2"/>
  <c r="AM97" i="2" s="1"/>
  <c r="AK98" i="2"/>
  <c r="AM98" i="2" s="1"/>
  <c r="AK99" i="2"/>
  <c r="AK100" i="2"/>
  <c r="AM100" i="2" s="1"/>
  <c r="AK101" i="2"/>
  <c r="AM101" i="2" s="1"/>
  <c r="AK102" i="2"/>
  <c r="AM102" i="2" s="1"/>
  <c r="AK103" i="2"/>
  <c r="AM103" i="2" s="1"/>
  <c r="AK104" i="2"/>
  <c r="AM104" i="2" s="1"/>
  <c r="AK106" i="2"/>
  <c r="AM106" i="2" s="1"/>
  <c r="AK108" i="2"/>
  <c r="AK110" i="2"/>
  <c r="AM110" i="2" s="1"/>
  <c r="AK111" i="2"/>
  <c r="AJ61" i="2"/>
  <c r="AJ62" i="2"/>
  <c r="AJ63" i="2"/>
  <c r="AJ64" i="2"/>
  <c r="AJ65" i="2"/>
  <c r="AJ66" i="2"/>
  <c r="AM66" i="2" s="1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M81" i="2" s="1"/>
  <c r="AJ82" i="2"/>
  <c r="AJ83" i="2"/>
  <c r="AJ84" i="2"/>
  <c r="AJ85" i="2"/>
  <c r="AJ86" i="2"/>
  <c r="AJ87" i="2"/>
  <c r="AJ88" i="2"/>
  <c r="AJ89" i="2"/>
  <c r="AM89" i="2" s="1"/>
  <c r="AJ90" i="2"/>
  <c r="AJ91" i="2"/>
  <c r="AJ92" i="2"/>
  <c r="AJ93" i="2"/>
  <c r="AJ94" i="2"/>
  <c r="AJ95" i="2"/>
  <c r="AJ96" i="2"/>
  <c r="AJ97" i="2"/>
  <c r="AJ98" i="2"/>
  <c r="AJ99" i="2"/>
  <c r="AM99" i="2" s="1"/>
  <c r="AJ100" i="2"/>
  <c r="AJ101" i="2"/>
  <c r="AJ102" i="2"/>
  <c r="AJ103" i="2"/>
  <c r="AJ104" i="2"/>
  <c r="AJ105" i="2"/>
  <c r="AJ106" i="2"/>
  <c r="AJ107" i="2"/>
  <c r="AJ108" i="2"/>
  <c r="AM108" i="2" s="1"/>
  <c r="AJ109" i="2"/>
  <c r="AJ110" i="2"/>
  <c r="AJ111" i="2"/>
  <c r="AM111" i="2" s="1"/>
  <c r="AD83" i="1"/>
  <c r="AC83" i="1"/>
  <c r="AB83" i="1"/>
  <c r="Z83" i="1"/>
  <c r="Y83" i="1"/>
  <c r="W83" i="1"/>
  <c r="U83" i="1"/>
  <c r="K83" i="1"/>
  <c r="H83" i="1"/>
  <c r="E83" i="1"/>
  <c r="AD82" i="1"/>
  <c r="AC82" i="1"/>
  <c r="AB82" i="1"/>
  <c r="Z82" i="1"/>
  <c r="Y82" i="1"/>
  <c r="W82" i="1"/>
  <c r="U82" i="1"/>
  <c r="K82" i="1"/>
  <c r="H82" i="1"/>
  <c r="E82" i="1"/>
  <c r="AD81" i="1"/>
  <c r="AC81" i="1"/>
  <c r="AB81" i="1"/>
  <c r="Z81" i="1"/>
  <c r="Y81" i="1"/>
  <c r="W81" i="1"/>
  <c r="U81" i="1"/>
  <c r="K81" i="1"/>
  <c r="H81" i="1"/>
  <c r="E81" i="1"/>
  <c r="AD80" i="1"/>
  <c r="AC80" i="1"/>
  <c r="AB80" i="1"/>
  <c r="Z80" i="1"/>
  <c r="Y80" i="1"/>
  <c r="W80" i="1"/>
  <c r="U80" i="1"/>
  <c r="K80" i="1"/>
  <c r="H80" i="1"/>
  <c r="E80" i="1"/>
  <c r="AD79" i="1"/>
  <c r="AC79" i="1"/>
  <c r="AB79" i="1"/>
  <c r="Z79" i="1"/>
  <c r="Y79" i="1"/>
  <c r="W79" i="1"/>
  <c r="U79" i="1"/>
  <c r="K79" i="1"/>
  <c r="H79" i="1"/>
  <c r="E79" i="1"/>
  <c r="AD78" i="1"/>
  <c r="AC78" i="1"/>
  <c r="AB78" i="1"/>
  <c r="Z78" i="1"/>
  <c r="Y78" i="1"/>
  <c r="W78" i="1"/>
  <c r="U78" i="1"/>
  <c r="K78" i="1"/>
  <c r="H78" i="1"/>
  <c r="E78" i="1"/>
  <c r="AD77" i="1"/>
  <c r="AC77" i="1"/>
  <c r="AB77" i="1"/>
  <c r="Z77" i="1"/>
  <c r="Y77" i="1"/>
  <c r="W77" i="1"/>
  <c r="U77" i="1"/>
  <c r="K77" i="1"/>
  <c r="H77" i="1"/>
  <c r="E77" i="1"/>
  <c r="AD76" i="1"/>
  <c r="AC76" i="1"/>
  <c r="AB76" i="1"/>
  <c r="Z76" i="1"/>
  <c r="Y76" i="1"/>
  <c r="W76" i="1"/>
  <c r="U76" i="1"/>
  <c r="K76" i="1"/>
  <c r="H76" i="1"/>
  <c r="E76" i="1"/>
  <c r="AD75" i="1"/>
  <c r="AC75" i="1"/>
  <c r="AB75" i="1"/>
  <c r="Z75" i="1"/>
  <c r="Y75" i="1"/>
  <c r="W75" i="1"/>
  <c r="U75" i="1"/>
  <c r="K75" i="1"/>
  <c r="H75" i="1"/>
  <c r="E75" i="1"/>
  <c r="AD74" i="1"/>
  <c r="AC74" i="1"/>
  <c r="AB74" i="1"/>
  <c r="Z74" i="1"/>
  <c r="Y74" i="1"/>
  <c r="W74" i="1"/>
  <c r="U74" i="1"/>
  <c r="K74" i="1"/>
  <c r="H74" i="1"/>
  <c r="E74" i="1"/>
  <c r="AD73" i="1"/>
  <c r="AC73" i="1"/>
  <c r="AB73" i="1"/>
  <c r="Z73" i="1"/>
  <c r="Y73" i="1"/>
  <c r="W73" i="1"/>
  <c r="U73" i="1"/>
  <c r="K73" i="1"/>
  <c r="H73" i="1"/>
  <c r="E73" i="1"/>
  <c r="AD72" i="1"/>
  <c r="AC72" i="1"/>
  <c r="AB72" i="1"/>
  <c r="Z72" i="1"/>
  <c r="Y72" i="1"/>
  <c r="W72" i="1"/>
  <c r="U72" i="1"/>
  <c r="K72" i="1"/>
  <c r="H72" i="1"/>
  <c r="E72" i="1"/>
  <c r="AD71" i="1"/>
  <c r="AC71" i="1"/>
  <c r="AB71" i="1"/>
  <c r="Z71" i="1"/>
  <c r="Y71" i="1"/>
  <c r="W71" i="1"/>
  <c r="U71" i="1"/>
  <c r="K71" i="1"/>
  <c r="H71" i="1"/>
  <c r="E71" i="1"/>
  <c r="AD70" i="1"/>
  <c r="AC70" i="1"/>
  <c r="AB70" i="1"/>
  <c r="Z70" i="1"/>
  <c r="Y70" i="1"/>
  <c r="W70" i="1"/>
  <c r="U70" i="1"/>
  <c r="K70" i="1"/>
  <c r="H70" i="1"/>
  <c r="E70" i="1"/>
  <c r="AD69" i="1"/>
  <c r="AC69" i="1"/>
  <c r="AB69" i="1"/>
  <c r="Z69" i="1"/>
  <c r="Y69" i="1"/>
  <c r="W69" i="1"/>
  <c r="U69" i="1"/>
  <c r="K69" i="1"/>
  <c r="H69" i="1"/>
  <c r="E69" i="1"/>
  <c r="AD68" i="1"/>
  <c r="AC68" i="1"/>
  <c r="AB68" i="1"/>
  <c r="Z68" i="1"/>
  <c r="Y68" i="1"/>
  <c r="W68" i="1"/>
  <c r="U68" i="1"/>
  <c r="K68" i="1"/>
  <c r="H68" i="1"/>
  <c r="E68" i="1"/>
  <c r="AD67" i="1"/>
  <c r="AC67" i="1"/>
  <c r="AB67" i="1"/>
  <c r="Z67" i="1"/>
  <c r="Y67" i="1"/>
  <c r="W67" i="1"/>
  <c r="U67" i="1"/>
  <c r="K67" i="1"/>
  <c r="H67" i="1"/>
  <c r="E67" i="1"/>
  <c r="AD66" i="1"/>
  <c r="AC66" i="1"/>
  <c r="AB66" i="1"/>
  <c r="Z66" i="1"/>
  <c r="Y66" i="1"/>
  <c r="W66" i="1"/>
  <c r="U66" i="1"/>
  <c r="K66" i="1"/>
  <c r="H66" i="1"/>
  <c r="E66" i="1"/>
  <c r="AD65" i="1"/>
  <c r="AC65" i="1"/>
  <c r="AB65" i="1"/>
  <c r="Z65" i="1"/>
  <c r="Y65" i="1"/>
  <c r="W65" i="1"/>
  <c r="U65" i="1"/>
  <c r="K65" i="1"/>
  <c r="H65" i="1"/>
  <c r="E65" i="1"/>
  <c r="AD64" i="1"/>
  <c r="AC64" i="1"/>
  <c r="AB64" i="1"/>
  <c r="Z64" i="1"/>
  <c r="Y64" i="1"/>
  <c r="W64" i="1"/>
  <c r="U64" i="1"/>
  <c r="K64" i="1"/>
  <c r="H64" i="1"/>
  <c r="E64" i="1"/>
  <c r="AD63" i="1"/>
  <c r="AC63" i="1"/>
  <c r="AB63" i="1"/>
  <c r="Z63" i="1"/>
  <c r="Y63" i="1"/>
  <c r="W63" i="1"/>
  <c r="U63" i="1"/>
  <c r="K63" i="1"/>
  <c r="H63" i="1"/>
  <c r="E63" i="1"/>
  <c r="AD62" i="1"/>
  <c r="AC62" i="1"/>
  <c r="AB62" i="1"/>
  <c r="Z62" i="1"/>
  <c r="Y62" i="1"/>
  <c r="W62" i="1"/>
  <c r="U62" i="1"/>
  <c r="K62" i="1"/>
  <c r="H62" i="1"/>
  <c r="E62" i="1"/>
  <c r="AD61" i="1"/>
  <c r="AC61" i="1"/>
  <c r="AB61" i="1"/>
  <c r="Z61" i="1"/>
  <c r="Y61" i="1"/>
  <c r="W61" i="1"/>
  <c r="U61" i="1"/>
  <c r="K61" i="1"/>
  <c r="H61" i="1"/>
  <c r="E61" i="1"/>
  <c r="AD60" i="1"/>
  <c r="AC60" i="1"/>
  <c r="AB60" i="1"/>
  <c r="Z60" i="1"/>
  <c r="Y60" i="1"/>
  <c r="W60" i="1"/>
  <c r="U60" i="1"/>
  <c r="K60" i="1"/>
  <c r="H60" i="1"/>
  <c r="E60" i="1"/>
  <c r="AD59" i="1"/>
  <c r="AC59" i="1"/>
  <c r="AB59" i="1"/>
  <c r="Z59" i="1"/>
  <c r="Y59" i="1"/>
  <c r="W59" i="1"/>
  <c r="U59" i="1"/>
  <c r="K59" i="1"/>
  <c r="H59" i="1"/>
  <c r="E59" i="1"/>
  <c r="AD58" i="1"/>
  <c r="AC58" i="1"/>
  <c r="AB58" i="1"/>
  <c r="Z58" i="1"/>
  <c r="Y58" i="1"/>
  <c r="W58" i="1"/>
  <c r="U58" i="1"/>
  <c r="K58" i="1"/>
  <c r="H58" i="1"/>
  <c r="E58" i="1"/>
  <c r="AD57" i="1"/>
  <c r="AC57" i="1"/>
  <c r="AB57" i="1"/>
  <c r="Z57" i="1"/>
  <c r="Y57" i="1"/>
  <c r="W57" i="1"/>
  <c r="U57" i="1"/>
  <c r="K57" i="1"/>
  <c r="H57" i="1"/>
  <c r="E57" i="1"/>
  <c r="AD56" i="1"/>
  <c r="AC56" i="1"/>
  <c r="AB56" i="1"/>
  <c r="Z56" i="1"/>
  <c r="Y56" i="1"/>
  <c r="W56" i="1"/>
  <c r="U56" i="1"/>
  <c r="K56" i="1"/>
  <c r="H56" i="1"/>
  <c r="E56" i="1"/>
  <c r="AD55" i="1"/>
  <c r="AC55" i="1"/>
  <c r="AB55" i="1"/>
  <c r="Z55" i="1"/>
  <c r="Y55" i="1"/>
  <c r="W55" i="1"/>
  <c r="U55" i="1"/>
  <c r="K55" i="1"/>
  <c r="H55" i="1"/>
  <c r="E55" i="1"/>
  <c r="AD54" i="1"/>
  <c r="AC54" i="1"/>
  <c r="AB54" i="1"/>
  <c r="Z54" i="1"/>
  <c r="Y54" i="1"/>
  <c r="W54" i="1"/>
  <c r="U54" i="1"/>
  <c r="K54" i="1"/>
  <c r="H54" i="1"/>
  <c r="E54" i="1"/>
  <c r="AD53" i="1"/>
  <c r="AC53" i="1"/>
  <c r="AB53" i="1"/>
  <c r="Z53" i="1"/>
  <c r="Y53" i="1"/>
  <c r="W53" i="1"/>
  <c r="U53" i="1"/>
  <c r="K53" i="1"/>
  <c r="H53" i="1"/>
  <c r="E53" i="1"/>
  <c r="AD52" i="1"/>
  <c r="AC52" i="1"/>
  <c r="AB52" i="1"/>
  <c r="Z52" i="1"/>
  <c r="Y52" i="1"/>
  <c r="W52" i="1"/>
  <c r="U52" i="1"/>
  <c r="K52" i="1"/>
  <c r="H52" i="1"/>
  <c r="E52" i="1"/>
  <c r="AD51" i="1"/>
  <c r="AC51" i="1"/>
  <c r="AB51" i="1"/>
  <c r="Z51" i="1"/>
  <c r="Y51" i="1"/>
  <c r="W51" i="1"/>
  <c r="U51" i="1"/>
  <c r="K51" i="1"/>
  <c r="H51" i="1"/>
  <c r="E51" i="1"/>
  <c r="AD50" i="1"/>
  <c r="AC50" i="1"/>
  <c r="AB50" i="1"/>
  <c r="Z50" i="1"/>
  <c r="Y50" i="1"/>
  <c r="W50" i="1"/>
  <c r="U50" i="1"/>
  <c r="K50" i="1"/>
  <c r="H50" i="1"/>
  <c r="E50" i="1"/>
  <c r="AD49" i="1"/>
  <c r="AC49" i="1"/>
  <c r="AB49" i="1"/>
  <c r="Z49" i="1"/>
  <c r="Y49" i="1"/>
  <c r="W49" i="1"/>
  <c r="U49" i="1"/>
  <c r="K49" i="1"/>
  <c r="H49" i="1"/>
  <c r="E49" i="1"/>
  <c r="AD48" i="1"/>
  <c r="AC48" i="1"/>
  <c r="AB48" i="1"/>
  <c r="Z48" i="1"/>
  <c r="Y48" i="1"/>
  <c r="W48" i="1"/>
  <c r="U48" i="1"/>
  <c r="K48" i="1"/>
  <c r="H48" i="1"/>
  <c r="E48" i="1"/>
  <c r="AD47" i="1"/>
  <c r="AC47" i="1"/>
  <c r="AB47" i="1"/>
  <c r="Z47" i="1"/>
  <c r="Y47" i="1"/>
  <c r="W47" i="1"/>
  <c r="U47" i="1"/>
  <c r="K47" i="1"/>
  <c r="H47" i="1"/>
  <c r="E47" i="1"/>
  <c r="AD46" i="1"/>
  <c r="AC46" i="1"/>
  <c r="AB46" i="1"/>
  <c r="Z46" i="1"/>
  <c r="Y46" i="1"/>
  <c r="W46" i="1"/>
  <c r="U46" i="1"/>
  <c r="K46" i="1"/>
  <c r="H46" i="1"/>
  <c r="E46" i="1"/>
  <c r="AD45" i="1"/>
  <c r="AC45" i="1"/>
  <c r="AB45" i="1"/>
  <c r="Z45" i="1"/>
  <c r="Y45" i="1"/>
  <c r="W45" i="1"/>
  <c r="U45" i="1"/>
  <c r="K45" i="1"/>
  <c r="H45" i="1"/>
  <c r="E45" i="1"/>
  <c r="AD44" i="1"/>
  <c r="AC44" i="1"/>
  <c r="AB44" i="1"/>
  <c r="Z44" i="1"/>
  <c r="Y44" i="1"/>
  <c r="W44" i="1"/>
  <c r="U44" i="1"/>
  <c r="K44" i="1"/>
  <c r="H44" i="1"/>
  <c r="E44" i="1"/>
  <c r="AD43" i="1"/>
  <c r="AC43" i="1"/>
  <c r="AB43" i="1"/>
  <c r="Z43" i="1"/>
  <c r="Y43" i="1"/>
  <c r="W43" i="1"/>
  <c r="U43" i="1"/>
  <c r="K43" i="1"/>
  <c r="H43" i="1"/>
  <c r="E43" i="1"/>
  <c r="AD42" i="1"/>
  <c r="AC42" i="1"/>
  <c r="AB42" i="1"/>
  <c r="Z42" i="1"/>
  <c r="Y42" i="1"/>
  <c r="W42" i="1"/>
  <c r="U42" i="1"/>
  <c r="K42" i="1"/>
  <c r="H42" i="1"/>
  <c r="E42" i="1"/>
  <c r="AD41" i="1"/>
  <c r="AC41" i="1"/>
  <c r="AB41" i="1"/>
  <c r="Z41" i="1"/>
  <c r="Y41" i="1"/>
  <c r="W41" i="1"/>
  <c r="U41" i="1"/>
  <c r="K41" i="1"/>
  <c r="H41" i="1"/>
  <c r="E41" i="1"/>
  <c r="AD40" i="1"/>
  <c r="AC40" i="1"/>
  <c r="AB40" i="1"/>
  <c r="Z40" i="1"/>
  <c r="Y40" i="1"/>
  <c r="W40" i="1"/>
  <c r="U40" i="1"/>
  <c r="K40" i="1"/>
  <c r="H40" i="1"/>
  <c r="E40" i="1"/>
  <c r="AD39" i="1"/>
  <c r="AC39" i="1"/>
  <c r="AB39" i="1"/>
  <c r="Z39" i="1"/>
  <c r="Y39" i="1"/>
  <c r="W39" i="1"/>
  <c r="U39" i="1"/>
  <c r="K39" i="1"/>
  <c r="H39" i="1"/>
  <c r="E39" i="1"/>
  <c r="AD38" i="1"/>
  <c r="AC38" i="1"/>
  <c r="AB38" i="1"/>
  <c r="Z38" i="1"/>
  <c r="Y38" i="1"/>
  <c r="W38" i="1"/>
  <c r="U38" i="1"/>
  <c r="K38" i="1"/>
  <c r="H38" i="1"/>
  <c r="E38" i="1"/>
  <c r="AD37" i="1"/>
  <c r="AC37" i="1"/>
  <c r="AB37" i="1"/>
  <c r="Z37" i="1"/>
  <c r="Y37" i="1"/>
  <c r="W37" i="1"/>
  <c r="U37" i="1"/>
  <c r="K37" i="1"/>
  <c r="H37" i="1"/>
  <c r="E37" i="1"/>
  <c r="AD36" i="1"/>
  <c r="AC36" i="1"/>
  <c r="AB36" i="1"/>
  <c r="Z36" i="1"/>
  <c r="Y36" i="1"/>
  <c r="W36" i="1"/>
  <c r="U36" i="1"/>
  <c r="K36" i="1"/>
  <c r="H36" i="1"/>
  <c r="E36" i="1"/>
  <c r="AD35" i="1"/>
  <c r="AC35" i="1"/>
  <c r="AB35" i="1"/>
  <c r="Z35" i="1"/>
  <c r="Y35" i="1"/>
  <c r="W35" i="1"/>
  <c r="U35" i="1"/>
  <c r="K35" i="1"/>
  <c r="H35" i="1"/>
  <c r="E35" i="1"/>
  <c r="AD34" i="1"/>
  <c r="AC34" i="1"/>
  <c r="AB34" i="1"/>
  <c r="Z34" i="1"/>
  <c r="Y34" i="1"/>
  <c r="W34" i="1"/>
  <c r="U34" i="1"/>
  <c r="K34" i="1"/>
  <c r="H34" i="1"/>
  <c r="E34" i="1"/>
  <c r="AD33" i="1"/>
  <c r="AC33" i="1"/>
  <c r="AB33" i="1"/>
  <c r="Z33" i="1"/>
  <c r="Y33" i="1"/>
  <c r="W33" i="1"/>
  <c r="U33" i="1"/>
  <c r="K33" i="1"/>
  <c r="H33" i="1"/>
  <c r="E33" i="1"/>
  <c r="AD32" i="1"/>
  <c r="AC32" i="1"/>
  <c r="AB32" i="1"/>
  <c r="Z32" i="1"/>
  <c r="Y32" i="1"/>
  <c r="W32" i="1"/>
  <c r="U32" i="1"/>
  <c r="K32" i="1"/>
  <c r="H32" i="1"/>
  <c r="E32" i="1"/>
  <c r="AD31" i="1"/>
  <c r="AC31" i="1"/>
  <c r="AB31" i="1"/>
  <c r="Z31" i="1"/>
  <c r="Y31" i="1"/>
  <c r="W31" i="1"/>
  <c r="U31" i="1"/>
  <c r="K31" i="1"/>
  <c r="H31" i="1"/>
  <c r="E31" i="1"/>
  <c r="AD30" i="1"/>
  <c r="AC30" i="1"/>
  <c r="AB30" i="1"/>
  <c r="Z30" i="1"/>
  <c r="Y30" i="1"/>
  <c r="W30" i="1"/>
  <c r="U30" i="1"/>
  <c r="K30" i="1"/>
  <c r="H30" i="1"/>
  <c r="E30" i="1"/>
  <c r="AD29" i="1"/>
  <c r="AC29" i="1"/>
  <c r="AB29" i="1"/>
  <c r="Z29" i="1"/>
  <c r="Y29" i="1"/>
  <c r="W29" i="1"/>
  <c r="U29" i="1"/>
  <c r="K29" i="1"/>
  <c r="H29" i="1"/>
  <c r="E29" i="1"/>
  <c r="AD28" i="1"/>
  <c r="AC28" i="1"/>
  <c r="AB28" i="1"/>
  <c r="Z28" i="1"/>
  <c r="Y28" i="1"/>
  <c r="W28" i="1"/>
  <c r="U28" i="1"/>
  <c r="K28" i="1"/>
  <c r="H28" i="1"/>
  <c r="E28" i="1"/>
  <c r="AD27" i="1"/>
  <c r="AC27" i="1"/>
  <c r="AB27" i="1"/>
  <c r="Z27" i="1"/>
  <c r="Y27" i="1"/>
  <c r="W27" i="1"/>
  <c r="U27" i="1"/>
  <c r="K27" i="1"/>
  <c r="H27" i="1"/>
  <c r="E27" i="1"/>
  <c r="AD26" i="1"/>
  <c r="AC26" i="1"/>
  <c r="AB26" i="1"/>
  <c r="Z26" i="1"/>
  <c r="Y26" i="1"/>
  <c r="W26" i="1"/>
  <c r="U26" i="1"/>
  <c r="K26" i="1"/>
  <c r="H26" i="1"/>
  <c r="E26" i="1"/>
  <c r="AD25" i="1"/>
  <c r="AC25" i="1"/>
  <c r="AB25" i="1"/>
  <c r="Z25" i="1"/>
  <c r="Y25" i="1"/>
  <c r="W25" i="1"/>
  <c r="U25" i="1"/>
  <c r="K25" i="1"/>
  <c r="H25" i="1"/>
  <c r="E25" i="1"/>
  <c r="AD24" i="1"/>
  <c r="AC24" i="1"/>
  <c r="AB24" i="1"/>
  <c r="Z24" i="1"/>
  <c r="Y24" i="1"/>
  <c r="W24" i="1"/>
  <c r="U24" i="1"/>
  <c r="K24" i="1"/>
  <c r="H24" i="1"/>
  <c r="E24" i="1"/>
  <c r="AD23" i="1"/>
  <c r="AC23" i="1"/>
  <c r="AB23" i="1"/>
  <c r="Z23" i="1"/>
  <c r="Y23" i="1"/>
  <c r="W23" i="1"/>
  <c r="U23" i="1"/>
  <c r="K23" i="1"/>
  <c r="H23" i="1"/>
  <c r="E23" i="1"/>
  <c r="AD22" i="1"/>
  <c r="AC22" i="1"/>
  <c r="AB22" i="1"/>
  <c r="Z22" i="1"/>
  <c r="Y22" i="1"/>
  <c r="W22" i="1"/>
  <c r="U22" i="1"/>
  <c r="K22" i="1"/>
  <c r="H22" i="1"/>
  <c r="E22" i="1"/>
  <c r="AD21" i="1"/>
  <c r="AC21" i="1"/>
  <c r="AB21" i="1"/>
  <c r="Z21" i="1"/>
  <c r="Y21" i="1"/>
  <c r="W21" i="1"/>
  <c r="U21" i="1"/>
  <c r="K21" i="1"/>
  <c r="H21" i="1"/>
  <c r="E21" i="1"/>
  <c r="AD20" i="1"/>
  <c r="AC20" i="1"/>
  <c r="AB20" i="1"/>
  <c r="Z20" i="1"/>
  <c r="Y20" i="1"/>
  <c r="W20" i="1"/>
  <c r="U20" i="1"/>
  <c r="K20" i="1"/>
  <c r="H20" i="1"/>
  <c r="E20" i="1"/>
  <c r="AD19" i="1"/>
  <c r="AC19" i="1"/>
  <c r="AB19" i="1"/>
  <c r="Z19" i="1"/>
  <c r="Y19" i="1"/>
  <c r="W19" i="1"/>
  <c r="U19" i="1"/>
  <c r="K19" i="1"/>
  <c r="H19" i="1"/>
  <c r="E19" i="1"/>
  <c r="AD18" i="1"/>
  <c r="AC18" i="1"/>
  <c r="AB18" i="1"/>
  <c r="Z18" i="1"/>
  <c r="Y18" i="1"/>
  <c r="W18" i="1"/>
  <c r="U18" i="1"/>
  <c r="K18" i="1"/>
  <c r="H18" i="1"/>
  <c r="E18" i="1"/>
  <c r="AD17" i="1"/>
  <c r="AC17" i="1"/>
  <c r="AB17" i="1"/>
  <c r="Z17" i="1"/>
  <c r="Y17" i="1"/>
  <c r="W17" i="1"/>
  <c r="U17" i="1"/>
  <c r="K17" i="1"/>
  <c r="H17" i="1"/>
  <c r="E17" i="1"/>
  <c r="AD16" i="1"/>
  <c r="AC16" i="1"/>
  <c r="AB16" i="1"/>
  <c r="Z16" i="1"/>
  <c r="Y16" i="1"/>
  <c r="W16" i="1"/>
  <c r="U16" i="1"/>
  <c r="K16" i="1"/>
  <c r="H16" i="1"/>
  <c r="E16" i="1"/>
  <c r="AD15" i="1"/>
  <c r="AC15" i="1"/>
  <c r="AB15" i="1"/>
  <c r="Z15" i="1"/>
  <c r="Y15" i="1"/>
  <c r="W15" i="1"/>
  <c r="U15" i="1"/>
  <c r="K15" i="1"/>
  <c r="H15" i="1"/>
  <c r="E15" i="1"/>
  <c r="AD14" i="1"/>
  <c r="AC14" i="1"/>
  <c r="AB14" i="1"/>
  <c r="Z14" i="1"/>
  <c r="Y14" i="1"/>
  <c r="W14" i="1"/>
  <c r="U14" i="1"/>
  <c r="K14" i="1"/>
  <c r="H14" i="1"/>
  <c r="E14" i="1"/>
  <c r="AD13" i="1"/>
  <c r="AC13" i="1"/>
  <c r="AB13" i="1"/>
  <c r="Z13" i="1"/>
  <c r="Y13" i="1"/>
  <c r="W13" i="1"/>
  <c r="U13" i="1"/>
  <c r="K13" i="1"/>
  <c r="H13" i="1"/>
  <c r="E13" i="1"/>
  <c r="AD12" i="1"/>
  <c r="AC12" i="1"/>
  <c r="AB12" i="1"/>
  <c r="Z12" i="1"/>
  <c r="Y12" i="1"/>
  <c r="W12" i="1"/>
  <c r="U12" i="1"/>
  <c r="K12" i="1"/>
  <c r="H12" i="1"/>
  <c r="E12" i="1"/>
  <c r="AD11" i="1"/>
  <c r="AC11" i="1"/>
  <c r="AB11" i="1"/>
  <c r="Z11" i="1"/>
  <c r="Y11" i="1"/>
  <c r="W11" i="1"/>
  <c r="U11" i="1"/>
  <c r="K11" i="1"/>
  <c r="H11" i="1"/>
  <c r="E11" i="1"/>
  <c r="AD10" i="1"/>
  <c r="AC10" i="1"/>
  <c r="AB10" i="1"/>
  <c r="Z10" i="1"/>
  <c r="Y10" i="1"/>
  <c r="W10" i="1"/>
  <c r="U10" i="1"/>
  <c r="K10" i="1"/>
  <c r="H10" i="1"/>
  <c r="E10" i="1"/>
  <c r="AD8" i="1"/>
  <c r="AC8" i="1"/>
  <c r="AB8" i="1"/>
  <c r="Z8" i="1"/>
  <c r="Y8" i="1"/>
  <c r="W8" i="1"/>
  <c r="U8" i="1"/>
  <c r="K8" i="1"/>
  <c r="H8" i="1"/>
  <c r="E8" i="1"/>
  <c r="AD7" i="1"/>
  <c r="AC7" i="1"/>
  <c r="AB7" i="1"/>
  <c r="Z7" i="1"/>
  <c r="Y7" i="1"/>
  <c r="W7" i="1"/>
  <c r="U7" i="1"/>
  <c r="K7" i="1"/>
  <c r="H7" i="1"/>
  <c r="E7" i="1"/>
  <c r="T82" i="1"/>
  <c r="T80" i="1"/>
  <c r="T78" i="1"/>
  <c r="T76" i="1"/>
  <c r="T74" i="1"/>
  <c r="T72" i="1"/>
  <c r="T70" i="1"/>
  <c r="T68" i="1"/>
  <c r="T66" i="1"/>
  <c r="T64" i="1"/>
  <c r="T62" i="1"/>
  <c r="T60" i="1"/>
  <c r="T58" i="1"/>
  <c r="T56" i="1"/>
  <c r="T54" i="1"/>
  <c r="T52" i="1"/>
  <c r="T50" i="1"/>
  <c r="T48" i="1"/>
  <c r="T46" i="1"/>
  <c r="T44" i="1"/>
  <c r="T42" i="1"/>
  <c r="T40" i="1"/>
  <c r="T38" i="1"/>
  <c r="T36" i="1"/>
  <c r="T34" i="1"/>
  <c r="T32" i="1"/>
  <c r="T28" i="1"/>
  <c r="T26" i="1"/>
  <c r="T18" i="1"/>
  <c r="T14" i="1"/>
  <c r="T12" i="1"/>
  <c r="T10" i="1"/>
  <c r="T83" i="1"/>
  <c r="T81" i="1"/>
  <c r="T79" i="1"/>
  <c r="T77" i="1"/>
  <c r="T75" i="1"/>
  <c r="T73" i="1"/>
  <c r="T71" i="1"/>
  <c r="T69" i="1"/>
  <c r="T67" i="1"/>
  <c r="T65" i="1"/>
  <c r="T63" i="1"/>
  <c r="T61" i="1"/>
  <c r="T59" i="1"/>
  <c r="T57" i="1"/>
  <c r="T55" i="1"/>
  <c r="T53" i="1"/>
  <c r="T51" i="1"/>
  <c r="T49" i="1"/>
  <c r="T47" i="1"/>
  <c r="T45" i="1"/>
  <c r="T43" i="1"/>
  <c r="T41" i="1"/>
  <c r="T39" i="1"/>
  <c r="T37" i="1"/>
  <c r="T35" i="1"/>
  <c r="T33" i="1"/>
  <c r="T31" i="1"/>
  <c r="T29" i="1"/>
  <c r="T27" i="1"/>
  <c r="T25" i="1"/>
  <c r="T23" i="1"/>
  <c r="T21" i="1"/>
  <c r="T19" i="1"/>
  <c r="T17" i="1"/>
  <c r="T15" i="1"/>
  <c r="T13" i="1"/>
  <c r="T11" i="1"/>
  <c r="T8" i="1"/>
  <c r="T30" i="1"/>
  <c r="T24" i="1"/>
  <c r="T22" i="1"/>
  <c r="T20" i="1"/>
  <c r="T16" i="1"/>
  <c r="T7" i="1"/>
  <c r="AA7" i="1" l="1"/>
  <c r="AA16" i="1"/>
  <c r="AA20" i="1"/>
  <c r="AF20" i="1" s="1"/>
  <c r="AA22" i="1"/>
  <c r="AF22" i="1" s="1"/>
  <c r="AA24" i="1"/>
  <c r="AA30" i="1"/>
  <c r="AA8" i="1"/>
  <c r="AG8" i="1" s="1"/>
  <c r="AI8" i="1" s="1"/>
  <c r="AA11" i="1"/>
  <c r="AF11" i="1" s="1"/>
  <c r="AA13" i="1"/>
  <c r="AA15" i="1"/>
  <c r="AA17" i="1"/>
  <c r="AG17" i="1" s="1"/>
  <c r="AI17" i="1" s="1"/>
  <c r="AA19" i="1"/>
  <c r="AF19" i="1" s="1"/>
  <c r="AA21" i="1"/>
  <c r="AA23" i="1"/>
  <c r="AA25" i="1"/>
  <c r="AG25" i="1" s="1"/>
  <c r="AI25" i="1" s="1"/>
  <c r="AA27" i="1"/>
  <c r="AF27" i="1" s="1"/>
  <c r="AA29" i="1"/>
  <c r="AA31" i="1"/>
  <c r="AA33" i="1"/>
  <c r="AG33" i="1" s="1"/>
  <c r="AI33" i="1" s="1"/>
  <c r="AA35" i="1"/>
  <c r="AF35" i="1" s="1"/>
  <c r="AA37" i="1"/>
  <c r="AA39" i="1"/>
  <c r="AA41" i="1"/>
  <c r="AA43" i="1"/>
  <c r="AF43" i="1" s="1"/>
  <c r="AA45" i="1"/>
  <c r="AA47" i="1"/>
  <c r="AA49" i="1"/>
  <c r="AA51" i="1"/>
  <c r="AF51" i="1" s="1"/>
  <c r="AA53" i="1"/>
  <c r="AA55" i="1"/>
  <c r="AA57" i="1"/>
  <c r="AA59" i="1"/>
  <c r="AF59" i="1" s="1"/>
  <c r="AI59" i="1" s="1"/>
  <c r="AA61" i="1"/>
  <c r="AA63" i="1"/>
  <c r="AA65" i="1"/>
  <c r="AA67" i="1"/>
  <c r="AF67" i="1" s="1"/>
  <c r="AA69" i="1"/>
  <c r="AA71" i="1"/>
  <c r="AA73" i="1"/>
  <c r="AA75" i="1"/>
  <c r="AF75" i="1" s="1"/>
  <c r="AA77" i="1"/>
  <c r="AA79" i="1"/>
  <c r="AI81" i="1"/>
  <c r="AA81" i="1"/>
  <c r="AF81" i="1" s="1"/>
  <c r="AA83" i="1"/>
  <c r="AA10" i="1"/>
  <c r="AA12" i="1"/>
  <c r="AF12" i="1" s="1"/>
  <c r="AA14" i="1"/>
  <c r="AF14" i="1" s="1"/>
  <c r="AI14" i="1" s="1"/>
  <c r="AA18" i="1"/>
  <c r="AA26" i="1"/>
  <c r="AF26" i="1" s="1"/>
  <c r="AA28" i="1"/>
  <c r="AF28" i="1" s="1"/>
  <c r="AA32" i="1"/>
  <c r="AF32" i="1" s="1"/>
  <c r="AA34" i="1"/>
  <c r="AA36" i="1"/>
  <c r="AA38" i="1"/>
  <c r="AG38" i="1" s="1"/>
  <c r="AI38" i="1" s="1"/>
  <c r="AA40" i="1"/>
  <c r="AF40" i="1" s="1"/>
  <c r="AA42" i="1"/>
  <c r="AA44" i="1"/>
  <c r="AA46" i="1"/>
  <c r="AG46" i="1" s="1"/>
  <c r="AI46" i="1" s="1"/>
  <c r="AA48" i="1"/>
  <c r="AF48" i="1" s="1"/>
  <c r="AA50" i="1"/>
  <c r="AA52" i="1"/>
  <c r="AA54" i="1"/>
  <c r="AG54" i="1" s="1"/>
  <c r="AI54" i="1" s="1"/>
  <c r="AA56" i="1"/>
  <c r="AF56" i="1" s="1"/>
  <c r="AA58" i="1"/>
  <c r="AA60" i="1"/>
  <c r="AA62" i="1"/>
  <c r="AG62" i="1" s="1"/>
  <c r="AI62" i="1" s="1"/>
  <c r="AA64" i="1"/>
  <c r="AF64" i="1" s="1"/>
  <c r="AA66" i="1"/>
  <c r="AA68" i="1"/>
  <c r="AA70" i="1"/>
  <c r="AG70" i="1" s="1"/>
  <c r="AI70" i="1" s="1"/>
  <c r="AA72" i="1"/>
  <c r="AF72" i="1" s="1"/>
  <c r="AI72" i="1" s="1"/>
  <c r="AA74" i="1"/>
  <c r="AA76" i="1"/>
  <c r="AA78" i="1"/>
  <c r="AG78" i="1" s="1"/>
  <c r="AA80" i="1"/>
  <c r="AF80" i="1" s="1"/>
  <c r="AA82" i="1"/>
  <c r="AG15" i="1"/>
  <c r="AF7" i="1"/>
  <c r="AF10" i="1"/>
  <c r="AF13" i="1"/>
  <c r="AI13" i="1" s="1"/>
  <c r="AF15" i="1"/>
  <c r="AI15" i="1" s="1"/>
  <c r="AF16" i="1"/>
  <c r="AF17" i="1"/>
  <c r="AF18" i="1"/>
  <c r="AI18" i="1" s="1"/>
  <c r="AF21" i="1"/>
  <c r="AF23" i="1"/>
  <c r="AI23" i="1" s="1"/>
  <c r="AF24" i="1"/>
  <c r="AF29" i="1"/>
  <c r="AF30" i="1"/>
  <c r="AF31" i="1"/>
  <c r="AF33" i="1"/>
  <c r="AF34" i="1"/>
  <c r="AF36" i="1"/>
  <c r="AF37" i="1"/>
  <c r="AF39" i="1"/>
  <c r="AF41" i="1"/>
  <c r="AF42" i="1"/>
  <c r="AF44" i="1"/>
  <c r="AF45" i="1"/>
  <c r="AI45" i="1" s="1"/>
  <c r="AF47" i="1"/>
  <c r="AI47" i="1" s="1"/>
  <c r="AF49" i="1"/>
  <c r="AF50" i="1"/>
  <c r="AF52" i="1"/>
  <c r="AF53" i="1"/>
  <c r="AF55" i="1"/>
  <c r="AF57" i="1"/>
  <c r="AI57" i="1" s="1"/>
  <c r="AF58" i="1"/>
  <c r="AF60" i="1"/>
  <c r="AI60" i="1" s="1"/>
  <c r="AF61" i="1"/>
  <c r="AF63" i="1"/>
  <c r="AF65" i="1"/>
  <c r="AF66" i="1"/>
  <c r="AF68" i="1"/>
  <c r="AI68" i="1" s="1"/>
  <c r="AF69" i="1"/>
  <c r="AF71" i="1"/>
  <c r="AI71" i="1" s="1"/>
  <c r="AF73" i="1"/>
  <c r="AF74" i="1"/>
  <c r="AF76" i="1"/>
  <c r="AF77" i="1"/>
  <c r="AF79" i="1"/>
  <c r="AF82" i="1"/>
  <c r="AF83" i="1"/>
  <c r="AI83" i="1" s="1"/>
  <c r="AG13" i="1"/>
  <c r="AG21" i="1"/>
  <c r="AI21" i="1" s="1"/>
  <c r="AG23" i="1"/>
  <c r="AG29" i="1"/>
  <c r="AI29" i="1" s="1"/>
  <c r="AG31" i="1"/>
  <c r="AI31" i="1" s="1"/>
  <c r="AG36" i="1"/>
  <c r="AI36" i="1" s="1"/>
  <c r="AG39" i="1"/>
  <c r="AI39" i="1" s="1"/>
  <c r="AG41" i="1"/>
  <c r="AI41" i="1" s="1"/>
  <c r="AG42" i="1"/>
  <c r="AI42" i="1" s="1"/>
  <c r="AG44" i="1"/>
  <c r="AI44" i="1" s="1"/>
  <c r="AG45" i="1"/>
  <c r="AG47" i="1"/>
  <c r="AG49" i="1"/>
  <c r="AI49" i="1" s="1"/>
  <c r="AG50" i="1"/>
  <c r="AI50" i="1" s="1"/>
  <c r="AG52" i="1"/>
  <c r="AI52" i="1" s="1"/>
  <c r="AG53" i="1"/>
  <c r="AI53" i="1" s="1"/>
  <c r="AG55" i="1"/>
  <c r="AI55" i="1" s="1"/>
  <c r="AG57" i="1"/>
  <c r="AG58" i="1"/>
  <c r="AI58" i="1" s="1"/>
  <c r="AG60" i="1"/>
  <c r="AG61" i="1"/>
  <c r="AI61" i="1" s="1"/>
  <c r="AG63" i="1"/>
  <c r="AI63" i="1" s="1"/>
  <c r="AG65" i="1"/>
  <c r="AI65" i="1" s="1"/>
  <c r="AG66" i="1"/>
  <c r="AI66" i="1" s="1"/>
  <c r="AG68" i="1"/>
  <c r="AG69" i="1"/>
  <c r="AI69" i="1" s="1"/>
  <c r="AG71" i="1"/>
  <c r="AG73" i="1"/>
  <c r="AI73" i="1" s="1"/>
  <c r="AG74" i="1"/>
  <c r="AI74" i="1" s="1"/>
  <c r="AG76" i="1"/>
  <c r="AI76" i="1" s="1"/>
  <c r="AG77" i="1"/>
  <c r="AI77" i="1" s="1"/>
  <c r="AG79" i="1"/>
  <c r="AI79" i="1" s="1"/>
  <c r="AG82" i="1"/>
  <c r="AI82" i="1" s="1"/>
  <c r="AG83" i="1"/>
  <c r="AO8" i="2"/>
  <c r="AN8" i="2"/>
  <c r="AJ8" i="2"/>
  <c r="AN110" i="2"/>
  <c r="AO110" i="2"/>
  <c r="AN108" i="2"/>
  <c r="AO108" i="2"/>
  <c r="AN106" i="2"/>
  <c r="AO106" i="2"/>
  <c r="AN104" i="2"/>
  <c r="AO104" i="2"/>
  <c r="AN102" i="2"/>
  <c r="AO102" i="2"/>
  <c r="AN100" i="2"/>
  <c r="AO100" i="2"/>
  <c r="AN98" i="2"/>
  <c r="AO98" i="2"/>
  <c r="AN96" i="2"/>
  <c r="AO96" i="2"/>
  <c r="AN94" i="2"/>
  <c r="AO94" i="2"/>
  <c r="AN92" i="2"/>
  <c r="AO92" i="2"/>
  <c r="AN90" i="2"/>
  <c r="AO90" i="2"/>
  <c r="AN88" i="2"/>
  <c r="AO88" i="2"/>
  <c r="AN86" i="2"/>
  <c r="AO86" i="2"/>
  <c r="AN84" i="2"/>
  <c r="AO84" i="2"/>
  <c r="AN82" i="2"/>
  <c r="AO82" i="2"/>
  <c r="AN80" i="2"/>
  <c r="AO80" i="2"/>
  <c r="AN78" i="2"/>
  <c r="AO78" i="2"/>
  <c r="AN76" i="2"/>
  <c r="AO76" i="2"/>
  <c r="AN74" i="2"/>
  <c r="AO74" i="2"/>
  <c r="AN72" i="2"/>
  <c r="AO72" i="2"/>
  <c r="AN70" i="2"/>
  <c r="AO70" i="2"/>
  <c r="AN68" i="2"/>
  <c r="AO68" i="2"/>
  <c r="AN66" i="2"/>
  <c r="AO66" i="2"/>
  <c r="AN64" i="2"/>
  <c r="AO64" i="2"/>
  <c r="AN62" i="2"/>
  <c r="AO62" i="2"/>
  <c r="AO111" i="2"/>
  <c r="AN111" i="2"/>
  <c r="AK109" i="2"/>
  <c r="AM109" i="2" s="1"/>
  <c r="AN107" i="2"/>
  <c r="AK107" i="2"/>
  <c r="AM107" i="2" s="1"/>
  <c r="AK105" i="2"/>
  <c r="AM105" i="2" s="1"/>
  <c r="AO103" i="2"/>
  <c r="AN103" i="2"/>
  <c r="AO101" i="2"/>
  <c r="AN101" i="2"/>
  <c r="AO99" i="2"/>
  <c r="AN99" i="2"/>
  <c r="AO97" i="2"/>
  <c r="AN97" i="2"/>
  <c r="AO95" i="2"/>
  <c r="AN95" i="2"/>
  <c r="AO93" i="2"/>
  <c r="AN93" i="2"/>
  <c r="AO91" i="2"/>
  <c r="AN91" i="2"/>
  <c r="AO89" i="2"/>
  <c r="AN89" i="2"/>
  <c r="AO87" i="2"/>
  <c r="AN87" i="2"/>
  <c r="AO85" i="2"/>
  <c r="AN85" i="2"/>
  <c r="AO83" i="2"/>
  <c r="AN83" i="2"/>
  <c r="AO81" i="2"/>
  <c r="AN81" i="2"/>
  <c r="AO79" i="2"/>
  <c r="AN79" i="2"/>
  <c r="AO77" i="2"/>
  <c r="AN77" i="2"/>
  <c r="AO75" i="2"/>
  <c r="AN75" i="2"/>
  <c r="AO73" i="2"/>
  <c r="AN73" i="2"/>
  <c r="AO71" i="2"/>
  <c r="AN71" i="2"/>
  <c r="AO69" i="2"/>
  <c r="AN69" i="2"/>
  <c r="AO67" i="2"/>
  <c r="AN67" i="2"/>
  <c r="AO65" i="2"/>
  <c r="AN65" i="2"/>
  <c r="AO63" i="2"/>
  <c r="AN63" i="2"/>
  <c r="AK60" i="2"/>
  <c r="AM60" i="2" s="1"/>
  <c r="AN58" i="2"/>
  <c r="AK58" i="2"/>
  <c r="AM58" i="2" s="1"/>
  <c r="AO58" i="2"/>
  <c r="AK56" i="2"/>
  <c r="AM56" i="2" s="1"/>
  <c r="AO56" i="2"/>
  <c r="AK54" i="2"/>
  <c r="AM54" i="2" s="1"/>
  <c r="AO54" i="2"/>
  <c r="AK52" i="2"/>
  <c r="AM52" i="2" s="1"/>
  <c r="AO52" i="2"/>
  <c r="AK50" i="2"/>
  <c r="AM50" i="2" s="1"/>
  <c r="AO50" i="2"/>
  <c r="AK48" i="2"/>
  <c r="AM48" i="2" s="1"/>
  <c r="AO48" i="2"/>
  <c r="AN46" i="2"/>
  <c r="AO46" i="2"/>
  <c r="AN44" i="2"/>
  <c r="AO44" i="2"/>
  <c r="AN42" i="2"/>
  <c r="AO42" i="2"/>
  <c r="AN40" i="2"/>
  <c r="AO40" i="2"/>
  <c r="AN38" i="2"/>
  <c r="AO38" i="2"/>
  <c r="AN36" i="2"/>
  <c r="AO36" i="2"/>
  <c r="AN34" i="2"/>
  <c r="AO34" i="2"/>
  <c r="AN32" i="2"/>
  <c r="AO32" i="2"/>
  <c r="AN30" i="2"/>
  <c r="AO30" i="2"/>
  <c r="AN28" i="2"/>
  <c r="AO28" i="2"/>
  <c r="AN26" i="2"/>
  <c r="AO26" i="2"/>
  <c r="AO61" i="2"/>
  <c r="AN61" i="2"/>
  <c r="AO59" i="2"/>
  <c r="AN59" i="2"/>
  <c r="AO57" i="2"/>
  <c r="AN57" i="2"/>
  <c r="AO55" i="2"/>
  <c r="AN55" i="2"/>
  <c r="AO53" i="2"/>
  <c r="AN53" i="2"/>
  <c r="AO51" i="2"/>
  <c r="AN51" i="2"/>
  <c r="AO49" i="2"/>
  <c r="AN49" i="2"/>
  <c r="AO47" i="2"/>
  <c r="AN47" i="2"/>
  <c r="AO45" i="2"/>
  <c r="AN45" i="2"/>
  <c r="AO43" i="2"/>
  <c r="AN43" i="2"/>
  <c r="AO41" i="2"/>
  <c r="AN41" i="2"/>
  <c r="AO39" i="2"/>
  <c r="AN39" i="2"/>
  <c r="AO37" i="2"/>
  <c r="AN37" i="2"/>
  <c r="AO35" i="2"/>
  <c r="AN35" i="2"/>
  <c r="AO33" i="2"/>
  <c r="AN33" i="2"/>
  <c r="AO31" i="2"/>
  <c r="AN31" i="2"/>
  <c r="AO29" i="2"/>
  <c r="AN29" i="2"/>
  <c r="AO27" i="2"/>
  <c r="AN27" i="2"/>
  <c r="AO25" i="2"/>
  <c r="AN25" i="2"/>
  <c r="AK23" i="2"/>
  <c r="AM23" i="2" s="1"/>
  <c r="AO23" i="2"/>
  <c r="AN21" i="2"/>
  <c r="AK21" i="2"/>
  <c r="AM21" i="2" s="1"/>
  <c r="AO21" i="2"/>
  <c r="AK19" i="2"/>
  <c r="AM19" i="2" s="1"/>
  <c r="AO19" i="2"/>
  <c r="AK17" i="2"/>
  <c r="AM17" i="2" s="1"/>
  <c r="AO17" i="2"/>
  <c r="AK15" i="2"/>
  <c r="AM15" i="2" s="1"/>
  <c r="AO15" i="2"/>
  <c r="AK13" i="2"/>
  <c r="AM13" i="2" s="1"/>
  <c r="AO13" i="2"/>
  <c r="AK11" i="2"/>
  <c r="AM11" i="2" s="1"/>
  <c r="AN24" i="2"/>
  <c r="AO24" i="2"/>
  <c r="AO22" i="2"/>
  <c r="AN22" i="2"/>
  <c r="AO20" i="2"/>
  <c r="AN20" i="2"/>
  <c r="AO18" i="2"/>
  <c r="AN18" i="2"/>
  <c r="AO16" i="2"/>
  <c r="AN16" i="2"/>
  <c r="AO14" i="2"/>
  <c r="AN14" i="2"/>
  <c r="AO12" i="2"/>
  <c r="AN12" i="2"/>
  <c r="AO10" i="2"/>
  <c r="AN10" i="2"/>
  <c r="AO7" i="2"/>
  <c r="AN7" i="2"/>
  <c r="AK7" i="2"/>
  <c r="AJ7" i="2"/>
  <c r="AK8" i="2"/>
  <c r="AG72" i="1" l="1"/>
  <c r="AG67" i="1"/>
  <c r="AI67" i="1" s="1"/>
  <c r="AG35" i="1"/>
  <c r="AI35" i="1" s="1"/>
  <c r="AF46" i="1"/>
  <c r="AF62" i="1"/>
  <c r="AF78" i="1"/>
  <c r="AI78" i="1" s="1"/>
  <c r="AG75" i="1"/>
  <c r="AI75" i="1" s="1"/>
  <c r="AG56" i="1"/>
  <c r="AI56" i="1" s="1"/>
  <c r="AG40" i="1"/>
  <c r="AI40" i="1" s="1"/>
  <c r="AG80" i="1"/>
  <c r="AI80" i="1" s="1"/>
  <c r="AG19" i="1"/>
  <c r="AI19" i="1" s="1"/>
  <c r="AF70" i="1"/>
  <c r="AF54" i="1"/>
  <c r="AF38" i="1"/>
  <c r="AG11" i="1"/>
  <c r="AI11" i="1" s="1"/>
  <c r="AG64" i="1"/>
  <c r="AI64" i="1" s="1"/>
  <c r="AG48" i="1"/>
  <c r="AI48" i="1" s="1"/>
  <c r="AG27" i="1"/>
  <c r="AI27" i="1" s="1"/>
  <c r="AF25" i="1"/>
  <c r="AF8" i="1"/>
  <c r="AG59" i="1"/>
  <c r="AG51" i="1"/>
  <c r="AI51" i="1" s="1"/>
  <c r="AG43" i="1"/>
  <c r="AI43" i="1" s="1"/>
  <c r="AO11" i="2"/>
  <c r="AN11" i="2"/>
  <c r="AN15" i="2"/>
  <c r="AN19" i="2"/>
  <c r="AN23" i="2"/>
  <c r="AN50" i="2"/>
  <c r="AN54" i="2"/>
  <c r="AO105" i="2"/>
  <c r="AO109" i="2"/>
  <c r="AJ82" i="1"/>
  <c r="AK82" i="1"/>
  <c r="AJ80" i="1"/>
  <c r="AK80" i="1"/>
  <c r="AJ78" i="1"/>
  <c r="AK78" i="1"/>
  <c r="AJ76" i="1"/>
  <c r="AK76" i="1"/>
  <c r="AJ74" i="1"/>
  <c r="AK74" i="1"/>
  <c r="AJ72" i="1"/>
  <c r="AK72" i="1"/>
  <c r="AJ70" i="1"/>
  <c r="AK70" i="1"/>
  <c r="AJ68" i="1"/>
  <c r="AK68" i="1"/>
  <c r="AJ66" i="1"/>
  <c r="AK66" i="1"/>
  <c r="AJ64" i="1"/>
  <c r="AK64" i="1"/>
  <c r="AJ62" i="1"/>
  <c r="AK62" i="1"/>
  <c r="AJ60" i="1"/>
  <c r="AK60" i="1"/>
  <c r="AJ58" i="1"/>
  <c r="AK58" i="1"/>
  <c r="AJ56" i="1"/>
  <c r="AK56" i="1"/>
  <c r="AJ54" i="1"/>
  <c r="AK54" i="1"/>
  <c r="AJ52" i="1"/>
  <c r="AK52" i="1"/>
  <c r="AJ50" i="1"/>
  <c r="AK50" i="1"/>
  <c r="AJ48" i="1"/>
  <c r="AK48" i="1"/>
  <c r="AJ46" i="1"/>
  <c r="AK46" i="1"/>
  <c r="AJ44" i="1"/>
  <c r="AK44" i="1"/>
  <c r="AJ42" i="1"/>
  <c r="AK42" i="1"/>
  <c r="AJ40" i="1"/>
  <c r="AK40" i="1"/>
  <c r="AJ38" i="1"/>
  <c r="AK38" i="1"/>
  <c r="AJ36" i="1"/>
  <c r="AK36" i="1"/>
  <c r="AJ34" i="1"/>
  <c r="AG34" i="1"/>
  <c r="AI34" i="1" s="1"/>
  <c r="AK34" i="1"/>
  <c r="AG32" i="1"/>
  <c r="AI32" i="1" s="1"/>
  <c r="AG28" i="1"/>
  <c r="AI28" i="1" s="1"/>
  <c r="AK26" i="1"/>
  <c r="AG26" i="1"/>
  <c r="AI26" i="1" s="1"/>
  <c r="AG18" i="1"/>
  <c r="AK18" i="1"/>
  <c r="AJ18" i="1"/>
  <c r="AK14" i="1"/>
  <c r="AJ14" i="1"/>
  <c r="AG14" i="1"/>
  <c r="AG12" i="1"/>
  <c r="AI12" i="1" s="1"/>
  <c r="AK10" i="1"/>
  <c r="AG10" i="1"/>
  <c r="AI10" i="1" s="1"/>
  <c r="AK83" i="1"/>
  <c r="AJ83" i="1"/>
  <c r="AK81" i="1"/>
  <c r="AJ81" i="1"/>
  <c r="AG81" i="1"/>
  <c r="AK79" i="1"/>
  <c r="AJ79" i="1"/>
  <c r="AK77" i="1"/>
  <c r="AJ77" i="1"/>
  <c r="AK75" i="1"/>
  <c r="AJ75" i="1"/>
  <c r="AK73" i="1"/>
  <c r="AJ73" i="1"/>
  <c r="AK71" i="1"/>
  <c r="AJ71" i="1"/>
  <c r="AK69" i="1"/>
  <c r="AJ69" i="1"/>
  <c r="AK67" i="1"/>
  <c r="AJ67" i="1"/>
  <c r="AK65" i="1"/>
  <c r="AJ65" i="1"/>
  <c r="AK63" i="1"/>
  <c r="AJ63" i="1"/>
  <c r="AK61" i="1"/>
  <c r="AJ61" i="1"/>
  <c r="AK59" i="1"/>
  <c r="AJ59" i="1"/>
  <c r="AK57" i="1"/>
  <c r="AJ57" i="1"/>
  <c r="AK55" i="1"/>
  <c r="AJ55" i="1"/>
  <c r="AK53" i="1"/>
  <c r="AJ53" i="1"/>
  <c r="AK51" i="1"/>
  <c r="AJ51" i="1"/>
  <c r="AK49" i="1"/>
  <c r="AJ49" i="1"/>
  <c r="AK47" i="1"/>
  <c r="AJ47" i="1"/>
  <c r="AK45" i="1"/>
  <c r="AJ45" i="1"/>
  <c r="AK43" i="1"/>
  <c r="AJ43" i="1"/>
  <c r="AK41" i="1"/>
  <c r="AJ41" i="1"/>
  <c r="AK39" i="1"/>
  <c r="AJ39" i="1"/>
  <c r="AJ37" i="1"/>
  <c r="AG37" i="1"/>
  <c r="AI37" i="1" s="1"/>
  <c r="AK35" i="1"/>
  <c r="AJ35" i="1"/>
  <c r="AK33" i="1"/>
  <c r="AJ33" i="1"/>
  <c r="AJ31" i="1"/>
  <c r="AK31" i="1"/>
  <c r="AJ29" i="1"/>
  <c r="AK29" i="1"/>
  <c r="AJ23" i="1"/>
  <c r="AK23" i="1"/>
  <c r="AK17" i="1"/>
  <c r="AJ17" i="1"/>
  <c r="AJ15" i="1"/>
  <c r="AK15" i="1"/>
  <c r="AJ13" i="1"/>
  <c r="AK13" i="1"/>
  <c r="AK11" i="1"/>
  <c r="AJ11" i="1"/>
  <c r="AJ8" i="1"/>
  <c r="AK8" i="1"/>
  <c r="AG30" i="1"/>
  <c r="AI30" i="1" s="1"/>
  <c r="AJ30" i="1"/>
  <c r="AG24" i="1"/>
  <c r="AI24" i="1" s="1"/>
  <c r="AK24" i="1"/>
  <c r="AJ24" i="1"/>
  <c r="AG22" i="1"/>
  <c r="AI22" i="1" s="1"/>
  <c r="AG20" i="1"/>
  <c r="AI20" i="1" s="1"/>
  <c r="AK20" i="1"/>
  <c r="AJ20" i="1"/>
  <c r="AG16" i="1"/>
  <c r="AI16" i="1" s="1"/>
  <c r="AG7" i="1"/>
  <c r="AI7" i="1" s="1"/>
  <c r="AK7" i="1"/>
  <c r="AJ7" i="1"/>
  <c r="AN13" i="2"/>
  <c r="AN17" i="2"/>
  <c r="AN48" i="2"/>
  <c r="AN52" i="2"/>
  <c r="AN56" i="2"/>
  <c r="AO60" i="2"/>
  <c r="AN60" i="2"/>
  <c r="AN105" i="2"/>
  <c r="AO107" i="2"/>
  <c r="AN109" i="2"/>
  <c r="AK27" i="1"/>
  <c r="AJ27" i="1"/>
  <c r="AK25" i="1"/>
  <c r="AJ25" i="1"/>
  <c r="AK21" i="1"/>
  <c r="AJ21" i="1"/>
  <c r="AJ19" i="1"/>
  <c r="AK19" i="1"/>
  <c r="AJ16" i="1" l="1"/>
  <c r="AJ22" i="1"/>
  <c r="AJ12" i="1"/>
  <c r="AJ28" i="1"/>
  <c r="AK16" i="1"/>
  <c r="AK22" i="1"/>
  <c r="AK30" i="1"/>
  <c r="AK37" i="1"/>
  <c r="AJ10" i="1"/>
  <c r="AK12" i="1"/>
  <c r="AJ26" i="1"/>
  <c r="AK28" i="1"/>
  <c r="AK32" i="1"/>
  <c r="AJ32" i="1"/>
</calcChain>
</file>

<file path=xl/sharedStrings.xml><?xml version="1.0" encoding="utf-8"?>
<sst xmlns="http://schemas.openxmlformats.org/spreadsheetml/2006/main" count="525" uniqueCount="398">
  <si>
    <t>Spot ID</t>
    <phoneticPr fontId="0" type="noConversion"/>
  </si>
  <si>
    <t>Measured Isotope Ratios</t>
    <phoneticPr fontId="0" type="noConversion"/>
  </si>
  <si>
    <t>Age Estimate</t>
  </si>
  <si>
    <t>Common Pb Correction</t>
  </si>
  <si>
    <t>Discordance</t>
    <phoneticPr fontId="0" type="noConversion"/>
  </si>
  <si>
    <t>Preferred Age</t>
  </si>
  <si>
    <t>Analysis</t>
    <phoneticPr fontId="0" type="noConversion"/>
  </si>
  <si>
    <r>
      <t>207</t>
    </r>
    <r>
      <rPr>
        <sz val="10"/>
        <rFont val="Verdana"/>
        <family val="2"/>
      </rPr>
      <t>Pb</t>
    </r>
    <r>
      <rPr>
        <sz val="10"/>
        <rFont val="Verdana"/>
        <family val="2"/>
      </rPr>
      <t>/</t>
    </r>
    <r>
      <rPr>
        <vertAlign val="superscript"/>
        <sz val="10"/>
        <rFont val="Verdana"/>
        <family val="2"/>
      </rPr>
      <t>206</t>
    </r>
    <r>
      <rPr>
        <sz val="10"/>
        <rFont val="Verdana"/>
        <family val="2"/>
      </rPr>
      <t>Pb</t>
    </r>
  </si>
  <si>
    <t>Err 1σ</t>
    <phoneticPr fontId="0" type="noConversion"/>
  </si>
  <si>
    <t>Err 2σ</t>
    <phoneticPr fontId="0" type="noConversion"/>
  </si>
  <si>
    <r>
      <t>206</t>
    </r>
    <r>
      <rPr>
        <sz val="10"/>
        <rFont val="Verdana"/>
        <family val="2"/>
      </rPr>
      <t>Pb</t>
    </r>
    <r>
      <rPr>
        <sz val="10"/>
        <rFont val="Verdana"/>
        <family val="2"/>
      </rPr>
      <t>/</t>
    </r>
    <r>
      <rPr>
        <vertAlign val="superscript"/>
        <sz val="10"/>
        <rFont val="Verdana"/>
        <family val="2"/>
      </rPr>
      <t>238</t>
    </r>
    <r>
      <rPr>
        <sz val="10"/>
        <rFont val="Verdana"/>
        <family val="2"/>
      </rPr>
      <t>U</t>
    </r>
  </si>
  <si>
    <r>
      <t>207</t>
    </r>
    <r>
      <rPr>
        <sz val="10"/>
        <rFont val="Verdana"/>
        <family val="2"/>
      </rPr>
      <t>Pb</t>
    </r>
    <r>
      <rPr>
        <sz val="10"/>
        <rFont val="Verdana"/>
        <family val="2"/>
      </rPr>
      <t>/</t>
    </r>
    <r>
      <rPr>
        <vertAlign val="superscript"/>
        <sz val="10"/>
        <rFont val="Verdana"/>
        <family val="2"/>
      </rPr>
      <t>235</t>
    </r>
    <r>
      <rPr>
        <sz val="10"/>
        <rFont val="Verdana"/>
        <family val="2"/>
      </rPr>
      <t>U</t>
    </r>
  </si>
  <si>
    <r>
      <t>206</t>
    </r>
    <r>
      <rPr>
        <sz val="10"/>
        <rFont val="Verdana"/>
        <family val="2"/>
      </rPr>
      <t>Pb</t>
    </r>
    <r>
      <rPr>
        <sz val="10"/>
        <rFont val="Verdana"/>
        <family val="2"/>
      </rPr>
      <t>/</t>
    </r>
    <r>
      <rPr>
        <vertAlign val="superscript"/>
        <sz val="10"/>
        <rFont val="Verdana"/>
        <family val="2"/>
      </rPr>
      <t>238</t>
    </r>
    <r>
      <rPr>
        <sz val="10"/>
        <rFont val="Verdana"/>
        <family val="2"/>
      </rPr>
      <t>U</t>
    </r>
    <r>
      <rPr>
        <sz val="10"/>
        <rFont val="Verdana"/>
        <family val="2"/>
      </rPr>
      <t xml:space="preserve"> Age</t>
    </r>
  </si>
  <si>
    <t>Err 1σ</t>
  </si>
  <si>
    <r>
      <t xml:space="preserve">Common </t>
    </r>
    <r>
      <rPr>
        <vertAlign val="superscript"/>
        <sz val="10"/>
        <rFont val="Verdana"/>
        <family val="2"/>
      </rPr>
      <t>207</t>
    </r>
    <r>
      <rPr>
        <sz val="10"/>
        <rFont val="Verdana"/>
        <family val="2"/>
      </rPr>
      <t>Pb/</t>
    </r>
    <r>
      <rPr>
        <vertAlign val="superscript"/>
        <sz val="10"/>
        <rFont val="Verdana"/>
        <family val="2"/>
      </rPr>
      <t>206</t>
    </r>
    <r>
      <rPr>
        <sz val="10"/>
        <rFont val="Verdana"/>
        <family val="2"/>
      </rPr>
      <t>Pb Composition</t>
    </r>
  </si>
  <si>
    <t>Pb-Pb/U-Pb</t>
  </si>
  <si>
    <t>U-Pb/U-Pb</t>
  </si>
  <si>
    <t>Age System</t>
  </si>
  <si>
    <t>Notes</t>
    <phoneticPr fontId="0" type="noConversion"/>
  </si>
  <si>
    <t>Modelled common Pb composition from Stacey and Kramers (1975) fitted to a linear model.</t>
  </si>
  <si>
    <t>From Gehrels (2012)</t>
  </si>
  <si>
    <t>Equation only works in Isoplot.</t>
    <phoneticPr fontId="0" type="noConversion"/>
  </si>
  <si>
    <t>BettsCk-01</t>
  </si>
  <si>
    <t>BettsCk-02</t>
  </si>
  <si>
    <t>BettsCk-03</t>
  </si>
  <si>
    <t>BettsCk-04</t>
  </si>
  <si>
    <t>BettsCk-05</t>
  </si>
  <si>
    <t>BettsCk-06</t>
  </si>
  <si>
    <t>BettsCk-07</t>
  </si>
  <si>
    <t>BettsCk-08</t>
  </si>
  <si>
    <t>BettsCk-09</t>
  </si>
  <si>
    <t>BettsCk-10</t>
  </si>
  <si>
    <t>BettsCk-11</t>
  </si>
  <si>
    <t>BettsCk-12</t>
  </si>
  <si>
    <t>BettsCk-13</t>
  </si>
  <si>
    <t>BettsCk-14</t>
  </si>
  <si>
    <t>BettsCk-15</t>
  </si>
  <si>
    <t>BettsCk-16</t>
  </si>
  <si>
    <t>BettsCk-17</t>
  </si>
  <si>
    <t>BettsCk-18</t>
  </si>
  <si>
    <t>BettsCk-19</t>
  </si>
  <si>
    <t>BettsCk-20</t>
  </si>
  <si>
    <t>BettsCk-21</t>
  </si>
  <si>
    <t>BettsCk-22</t>
  </si>
  <si>
    <t>BettsCk-23</t>
  </si>
  <si>
    <t>BettsCk-24</t>
  </si>
  <si>
    <t>BettsCk-25</t>
  </si>
  <si>
    <t>BettsCk-26</t>
  </si>
  <si>
    <t>BettsCk-27</t>
  </si>
  <si>
    <t>BettsCk-28</t>
  </si>
  <si>
    <t>BettsCk-29</t>
  </si>
  <si>
    <t>BettsCk-30</t>
  </si>
  <si>
    <t>BettsCk-31</t>
  </si>
  <si>
    <t>BettsCk-32</t>
  </si>
  <si>
    <t>BettsCk-33</t>
  </si>
  <si>
    <t>BettsCk-34</t>
  </si>
  <si>
    <t>BettsCk-35</t>
  </si>
  <si>
    <t>BettsCk-36</t>
  </si>
  <si>
    <t>BettsCk-37</t>
  </si>
  <si>
    <t>BettsCk-38</t>
  </si>
  <si>
    <t>BettsCk-39</t>
  </si>
  <si>
    <t>BettsCk-40</t>
  </si>
  <si>
    <t>BettsCk-41</t>
  </si>
  <si>
    <t>BettsCk-42</t>
  </si>
  <si>
    <t>BettsCk-43</t>
  </si>
  <si>
    <t>BettsCk-44</t>
  </si>
  <si>
    <t>BettsCk-45</t>
  </si>
  <si>
    <t>BettsCk-46</t>
  </si>
  <si>
    <t>BettsCk-47</t>
  </si>
  <si>
    <t>*******</t>
  </si>
  <si>
    <t>BettsCk-48</t>
  </si>
  <si>
    <t>BettsCk-49</t>
  </si>
  <si>
    <t>BettsCk-50</t>
  </si>
  <si>
    <t>BettsCk-51</t>
  </si>
  <si>
    <t>BettsCk-52</t>
  </si>
  <si>
    <t>BettsCk-53</t>
  </si>
  <si>
    <t>BettsCk-54</t>
  </si>
  <si>
    <t>BettsCk-55</t>
  </si>
  <si>
    <t>BettsCk-56</t>
  </si>
  <si>
    <t>BettsCk-57</t>
  </si>
  <si>
    <t>BettsCk-58</t>
  </si>
  <si>
    <t>BettsCk-59</t>
  </si>
  <si>
    <t>BettsCk-60</t>
  </si>
  <si>
    <t>BettsCk-61</t>
  </si>
  <si>
    <t>BettsCk-62</t>
  </si>
  <si>
    <t>BettsCk-63</t>
  </si>
  <si>
    <t>BettsCk-64</t>
  </si>
  <si>
    <t>BettsCk-65</t>
  </si>
  <si>
    <t>BettsCk-66</t>
  </si>
  <si>
    <t>BettsCk-67</t>
  </si>
  <si>
    <t>BettsCk-68</t>
  </si>
  <si>
    <t>BettsCk-69</t>
  </si>
  <si>
    <t>BettsCk-70</t>
  </si>
  <si>
    <t>BettsCk-71</t>
  </si>
  <si>
    <t xml:space="preserve">      Inf</t>
  </si>
  <si>
    <t xml:space="preserve">     -NaN</t>
  </si>
  <si>
    <t xml:space="preserve">   -NaN</t>
  </si>
  <si>
    <t>BettsCk-71a</t>
  </si>
  <si>
    <t>BettsCk-72</t>
  </si>
  <si>
    <t>Spot ID</t>
    <phoneticPr fontId="2" type="noConversion"/>
  </si>
  <si>
    <t>Measured Isotope Ratios</t>
    <phoneticPr fontId="2" type="noConversion"/>
  </si>
  <si>
    <t>Discordance</t>
    <phoneticPr fontId="2" type="noConversion"/>
  </si>
  <si>
    <t>Analysis</t>
    <phoneticPr fontId="2" type="noConversion"/>
  </si>
  <si>
    <t>Date</t>
    <phoneticPr fontId="2" type="noConversion"/>
  </si>
  <si>
    <r>
      <t>238</t>
    </r>
    <r>
      <rPr>
        <sz val="10"/>
        <rFont val="Verdana"/>
        <family val="2"/>
      </rPr>
      <t>U</t>
    </r>
    <r>
      <rPr>
        <sz val="10"/>
        <rFont val="Verdana"/>
        <family val="2"/>
      </rPr>
      <t>/</t>
    </r>
    <r>
      <rPr>
        <vertAlign val="superscript"/>
        <sz val="10"/>
        <rFont val="Verdana"/>
        <family val="2"/>
      </rPr>
      <t>206</t>
    </r>
    <r>
      <rPr>
        <sz val="10"/>
        <rFont val="Verdana"/>
        <family val="2"/>
      </rPr>
      <t>Pb</t>
    </r>
  </si>
  <si>
    <t>Err 1σ</t>
    <phoneticPr fontId="2" type="noConversion"/>
  </si>
  <si>
    <t>Err 2σ</t>
    <phoneticPr fontId="2" type="noConversion"/>
  </si>
  <si>
    <t>Notes</t>
    <phoneticPr fontId="2" type="noConversion"/>
  </si>
  <si>
    <t>Equation only works in Isoplot.</t>
    <phoneticPr fontId="2" type="noConversion"/>
  </si>
  <si>
    <t>Enter data in this row to preserve equations above</t>
    <phoneticPr fontId="2" type="noConversion"/>
  </si>
  <si>
    <t>PGF01-01</t>
  </si>
  <si>
    <t>PGF01-02</t>
  </si>
  <si>
    <t>PGF01-03</t>
  </si>
  <si>
    <t>PGF01-04</t>
  </si>
  <si>
    <t>PGF01-05</t>
  </si>
  <si>
    <t>PGF01-06</t>
  </si>
  <si>
    <t>PGF01-07</t>
  </si>
  <si>
    <t>PGF01-08</t>
  </si>
  <si>
    <t>PGF01-09</t>
  </si>
  <si>
    <t>PGF01-10</t>
  </si>
  <si>
    <t>PGF01-11</t>
  </si>
  <si>
    <t>PGF01-12</t>
  </si>
  <si>
    <t>PGF01-13</t>
  </si>
  <si>
    <t>PGF01-14</t>
  </si>
  <si>
    <t>PGF01-15</t>
  </si>
  <si>
    <t>PGF01-16</t>
  </si>
  <si>
    <t>PGF01-17</t>
  </si>
  <si>
    <t>PGF01-18</t>
  </si>
  <si>
    <t>PGF01-19</t>
  </si>
  <si>
    <t>PGF01-20</t>
  </si>
  <si>
    <t>PGF01-21</t>
  </si>
  <si>
    <t>PGF01-22</t>
  </si>
  <si>
    <t>PGF01-23</t>
  </si>
  <si>
    <t>PGF01-24</t>
  </si>
  <si>
    <t>PGF01-25</t>
  </si>
  <si>
    <t>PGF01-26</t>
  </si>
  <si>
    <t>PGF01-27</t>
  </si>
  <si>
    <t>PGF01-28</t>
  </si>
  <si>
    <t>PGF01-29</t>
  </si>
  <si>
    <t>PGF01-30</t>
  </si>
  <si>
    <t>PGF01-31</t>
  </si>
  <si>
    <t>PGF01-32</t>
  </si>
  <si>
    <t>PGF01-33</t>
  </si>
  <si>
    <t>PGF01-34</t>
  </si>
  <si>
    <t>PGF01-35</t>
  </si>
  <si>
    <t>PGF01-36</t>
  </si>
  <si>
    <t>PGF01-37</t>
  </si>
  <si>
    <t>PGF01-38</t>
  </si>
  <si>
    <t>PGF01-39</t>
  </si>
  <si>
    <t>PGF01-40</t>
  </si>
  <si>
    <t>PGF01-41</t>
  </si>
  <si>
    <t>PGF01-42</t>
  </si>
  <si>
    <t>PGF01-43</t>
  </si>
  <si>
    <t>PGF01-44</t>
  </si>
  <si>
    <t>PGF01-45</t>
  </si>
  <si>
    <t>PGF01-46</t>
  </si>
  <si>
    <t>PGF01-47</t>
  </si>
  <si>
    <t>PGF01-48</t>
  </si>
  <si>
    <t>PGF01-49</t>
  </si>
  <si>
    <t>PGF01-50</t>
  </si>
  <si>
    <t>PGF01-51</t>
  </si>
  <si>
    <t>PGF01-52</t>
  </si>
  <si>
    <t>PGF01-53</t>
  </si>
  <si>
    <t>PGF01-54</t>
  </si>
  <si>
    <t>PGF01-55</t>
  </si>
  <si>
    <t>PGF01-56</t>
  </si>
  <si>
    <t>PGF01-57</t>
  </si>
  <si>
    <t>PGF01-58</t>
  </si>
  <si>
    <t>PGF01-59</t>
  </si>
  <si>
    <t>PGF01-60</t>
  </si>
  <si>
    <t>PGF01-61</t>
  </si>
  <si>
    <t>PGF01-62</t>
  </si>
  <si>
    <t>PGF01-63</t>
  </si>
  <si>
    <t>PGF01-64</t>
  </si>
  <si>
    <t>PGF01-65</t>
  </si>
  <si>
    <t>PGF01-66</t>
  </si>
  <si>
    <t>PGF01-67</t>
  </si>
  <si>
    <t>PGF01-68</t>
  </si>
  <si>
    <t>PGF01-69</t>
  </si>
  <si>
    <t>PGF01-70</t>
  </si>
  <si>
    <t>PGF01-71</t>
  </si>
  <si>
    <t>PGF01-72</t>
  </si>
  <si>
    <t>PGF01-73</t>
  </si>
  <si>
    <t>PGF01-74</t>
  </si>
  <si>
    <t>PGF01-75</t>
  </si>
  <si>
    <t>PGF01-76</t>
  </si>
  <si>
    <t>PGF01-77</t>
  </si>
  <si>
    <t>PGF01-78</t>
  </si>
  <si>
    <t>PGF01-79</t>
  </si>
  <si>
    <t>PGF01-80</t>
  </si>
  <si>
    <t>PGF01-81</t>
  </si>
  <si>
    <t>PGF01-82</t>
  </si>
  <si>
    <t>PGF01-83</t>
  </si>
  <si>
    <t>PGF01-84</t>
  </si>
  <si>
    <t>PGF01-85</t>
  </si>
  <si>
    <t>PGF01-86</t>
  </si>
  <si>
    <t>PGF01-87</t>
  </si>
  <si>
    <t>PGF01-88</t>
  </si>
  <si>
    <t>PGF01-89</t>
  </si>
  <si>
    <t>PGF01-90</t>
  </si>
  <si>
    <t>PGF01-91</t>
  </si>
  <si>
    <t>PGF01-92</t>
  </si>
  <si>
    <t>PGF01-93</t>
  </si>
  <si>
    <t>PGF01-94</t>
  </si>
  <si>
    <t>PGF01-95</t>
  </si>
  <si>
    <t>PGF01-96</t>
  </si>
  <si>
    <t>PGF01-97</t>
  </si>
  <si>
    <t>PGF01-98</t>
  </si>
  <si>
    <t>PGF01-99</t>
  </si>
  <si>
    <t>PGF01-100</t>
  </si>
  <si>
    <t>Spot ID</t>
    <phoneticPr fontId="0" type="noConversion"/>
  </si>
  <si>
    <t>Measured Isotope Ratios</t>
    <phoneticPr fontId="0" type="noConversion"/>
  </si>
  <si>
    <t>Tera-Wasserburg</t>
    <phoneticPr fontId="0" type="noConversion"/>
  </si>
  <si>
    <t>Conventional Concordia</t>
    <phoneticPr fontId="0" type="noConversion"/>
  </si>
  <si>
    <t>Weighted Average</t>
    <phoneticPr fontId="0" type="noConversion"/>
  </si>
  <si>
    <t>Analysis</t>
    <phoneticPr fontId="0" type="noConversion"/>
  </si>
  <si>
    <t>Date</t>
    <phoneticPr fontId="0" type="noConversion"/>
  </si>
  <si>
    <r>
      <t>238</t>
    </r>
    <r>
      <rPr>
        <sz val="10"/>
        <rFont val="Verdana"/>
        <family val="2"/>
      </rPr>
      <t>U/</t>
    </r>
    <r>
      <rPr>
        <vertAlign val="superscript"/>
        <sz val="10"/>
        <rFont val="Verdana"/>
        <family val="2"/>
      </rPr>
      <t>206</t>
    </r>
    <r>
      <rPr>
        <sz val="10"/>
        <rFont val="Verdana"/>
        <family val="2"/>
      </rPr>
      <t>Pb</t>
    </r>
  </si>
  <si>
    <t>Err 1σ</t>
    <phoneticPr fontId="0" type="noConversion"/>
  </si>
  <si>
    <t>Err 2σ</t>
    <phoneticPr fontId="0" type="noConversion"/>
  </si>
  <si>
    <r>
      <t>207</t>
    </r>
    <r>
      <rPr>
        <sz val="10"/>
        <rFont val="Verdana"/>
        <family val="2"/>
      </rPr>
      <t>Pb/</t>
    </r>
    <r>
      <rPr>
        <vertAlign val="superscript"/>
        <sz val="10"/>
        <rFont val="Verdana"/>
        <family val="2"/>
      </rPr>
      <t>206</t>
    </r>
    <r>
      <rPr>
        <sz val="10"/>
        <rFont val="Verdana"/>
        <family val="2"/>
      </rPr>
      <t>Pb</t>
    </r>
  </si>
  <si>
    <r>
      <t>206</t>
    </r>
    <r>
      <rPr>
        <sz val="10"/>
        <rFont val="Verdana"/>
        <family val="2"/>
      </rPr>
      <t>Pb/</t>
    </r>
    <r>
      <rPr>
        <vertAlign val="superscript"/>
        <sz val="10"/>
        <rFont val="Verdana"/>
        <family val="2"/>
      </rPr>
      <t>238</t>
    </r>
    <r>
      <rPr>
        <sz val="10"/>
        <rFont val="Verdana"/>
        <family val="2"/>
      </rPr>
      <t>U</t>
    </r>
  </si>
  <si>
    <r>
      <t>207</t>
    </r>
    <r>
      <rPr>
        <sz val="10"/>
        <rFont val="Verdana"/>
        <family val="2"/>
      </rPr>
      <t>Pb/</t>
    </r>
    <r>
      <rPr>
        <vertAlign val="superscript"/>
        <sz val="10"/>
        <rFont val="Verdana"/>
        <family val="2"/>
      </rPr>
      <t>235</t>
    </r>
    <r>
      <rPr>
        <sz val="10"/>
        <rFont val="Verdana"/>
        <family val="2"/>
      </rPr>
      <t>U</t>
    </r>
  </si>
  <si>
    <t>RHO            Error Correlation</t>
    <phoneticPr fontId="0" type="noConversion"/>
  </si>
  <si>
    <r>
      <t>206</t>
    </r>
    <r>
      <rPr>
        <sz val="10"/>
        <rFont val="Verdana"/>
        <family val="2"/>
      </rPr>
      <t>Pb/</t>
    </r>
    <r>
      <rPr>
        <vertAlign val="superscript"/>
        <sz val="10"/>
        <rFont val="Verdana"/>
        <family val="2"/>
      </rPr>
      <t>238</t>
    </r>
    <r>
      <rPr>
        <sz val="10"/>
        <rFont val="Verdana"/>
        <family val="2"/>
      </rPr>
      <t>U Age</t>
    </r>
  </si>
  <si>
    <t>Notes</t>
    <phoneticPr fontId="0" type="noConversion"/>
  </si>
  <si>
    <t>Ready to plot as Tera-Wasserburg Concordia</t>
    <phoneticPr fontId="0" type="noConversion"/>
  </si>
  <si>
    <t>Ready to plot as Conventional Concordia</t>
    <phoneticPr fontId="0" type="noConversion"/>
  </si>
  <si>
    <t>Modelled common Pb composition from Stacey and Kramers (1975) with linear approximation</t>
  </si>
  <si>
    <t>e.g. FCT-8</t>
    <phoneticPr fontId="0" type="noConversion"/>
  </si>
  <si>
    <t>JD15-24</t>
  </si>
  <si>
    <t>Equation only works in Isoplot.</t>
    <phoneticPr fontId="0" type="noConversion"/>
  </si>
  <si>
    <t xml:space="preserve">  -NaN</t>
  </si>
  <si>
    <t>BCTuff01-01</t>
  </si>
  <si>
    <t>BCTuff01-02</t>
  </si>
  <si>
    <t>BCTuff01-03</t>
  </si>
  <si>
    <t>BCTuff01-04</t>
  </si>
  <si>
    <t>BCTuff01-05</t>
  </si>
  <si>
    <t>BCTuff01-06</t>
  </si>
  <si>
    <t>BCTuff01-07</t>
  </si>
  <si>
    <t>BCTuff01-08</t>
  </si>
  <si>
    <t>BCTuff01-09</t>
  </si>
  <si>
    <t>BCTuff01-10</t>
  </si>
  <si>
    <t>BCTuff01-11</t>
  </si>
  <si>
    <t>BCTuff01-12</t>
  </si>
  <si>
    <t>BCTuff01-13</t>
  </si>
  <si>
    <t>BCTuff01-14</t>
  </si>
  <si>
    <t>BCTuff01-15</t>
  </si>
  <si>
    <t>BCTuff01-16</t>
  </si>
  <si>
    <t>BCTuff01-17</t>
  </si>
  <si>
    <t>BCTuff01-18</t>
  </si>
  <si>
    <t>BCTuff01-19</t>
  </si>
  <si>
    <t>BCTuff01-20</t>
  </si>
  <si>
    <t>BCTuff01-21</t>
  </si>
  <si>
    <t>BCTuff01-22</t>
  </si>
  <si>
    <t>BCTuff01-23</t>
  </si>
  <si>
    <t>BCTuff01-24</t>
  </si>
  <si>
    <t>BCTuff01-25</t>
  </si>
  <si>
    <t>BCTuff01-26</t>
  </si>
  <si>
    <t>BCTuff01-27</t>
  </si>
  <si>
    <t>BCTuff01-28</t>
  </si>
  <si>
    <t>BCTuff01-29</t>
  </si>
  <si>
    <t>BCTuff01-30</t>
  </si>
  <si>
    <t>BCTuff01-31</t>
  </si>
  <si>
    <t>BCTuff01-32</t>
  </si>
  <si>
    <t>BCTuff01-33</t>
  </si>
  <si>
    <t>BCTuff01-34</t>
  </si>
  <si>
    <t>BCTuff01-35</t>
  </si>
  <si>
    <t>BCTuff01-36</t>
  </si>
  <si>
    <t>BCTuff01-37</t>
  </si>
  <si>
    <t>BCTuff01-38</t>
  </si>
  <si>
    <t>BCTuff01-39</t>
  </si>
  <si>
    <t>BCTuff01-40</t>
  </si>
  <si>
    <t>BCTuff01-41</t>
  </si>
  <si>
    <t>BCTuff01-42</t>
  </si>
  <si>
    <t>BCTuff01-43</t>
  </si>
  <si>
    <t>BCTuff01-44</t>
  </si>
  <si>
    <t>BCTuff01-45</t>
  </si>
  <si>
    <t>BCTuff01-46</t>
  </si>
  <si>
    <t>BCTuff01-47</t>
  </si>
  <si>
    <t>BCTuff01-48</t>
  </si>
  <si>
    <t>BCTuff01-49</t>
  </si>
  <si>
    <t>BCTuff01-50</t>
  </si>
  <si>
    <t>BCTuff01-51</t>
  </si>
  <si>
    <t>Spot ID</t>
    <phoneticPr fontId="0" type="noConversion"/>
  </si>
  <si>
    <t>Measured Isotope Ratios</t>
    <phoneticPr fontId="0" type="noConversion"/>
  </si>
  <si>
    <t>Discordance</t>
    <phoneticPr fontId="0" type="noConversion"/>
  </si>
  <si>
    <t>Analysis</t>
    <phoneticPr fontId="0" type="noConversion"/>
  </si>
  <si>
    <t>Date</t>
    <phoneticPr fontId="0" type="noConversion"/>
  </si>
  <si>
    <t>Err 1σ</t>
    <phoneticPr fontId="0" type="noConversion"/>
  </si>
  <si>
    <t>Err 2σ</t>
    <phoneticPr fontId="0" type="noConversion"/>
  </si>
  <si>
    <t>Notes</t>
    <phoneticPr fontId="0" type="noConversion"/>
  </si>
  <si>
    <t>Equation only works in Isoplot.</t>
    <phoneticPr fontId="0" type="noConversion"/>
  </si>
  <si>
    <t>Enter data in this row to preserve equations above</t>
    <phoneticPr fontId="0" type="noConversion"/>
  </si>
  <si>
    <t>H6B47-01</t>
  </si>
  <si>
    <t>H6B47-02</t>
  </si>
  <si>
    <t>H6B47-03</t>
  </si>
  <si>
    <t>H6B47-04</t>
  </si>
  <si>
    <t>H6B47-05</t>
  </si>
  <si>
    <t>H6B47-06</t>
  </si>
  <si>
    <t>H6B47-07</t>
  </si>
  <si>
    <t>H6B47-08</t>
  </si>
  <si>
    <t>H6B47-09</t>
  </si>
  <si>
    <t>H6B47-10</t>
  </si>
  <si>
    <t>H6B47-11</t>
  </si>
  <si>
    <t>H6B47-12</t>
  </si>
  <si>
    <t>H6B47-13</t>
  </si>
  <si>
    <t>H6B47-14</t>
  </si>
  <si>
    <t>H6B47-15</t>
  </si>
  <si>
    <t>H6B47-16</t>
  </si>
  <si>
    <t>H6B47-17</t>
  </si>
  <si>
    <t>H6B47-18</t>
  </si>
  <si>
    <t>H6B47-19</t>
  </si>
  <si>
    <t>H6B47-20</t>
  </si>
  <si>
    <t>H6B47-21</t>
  </si>
  <si>
    <t>H6B47-22</t>
  </si>
  <si>
    <t>H6B47-23</t>
  </si>
  <si>
    <t>H6B47-24</t>
  </si>
  <si>
    <t>H6B47-25</t>
  </si>
  <si>
    <t>H6B47-26</t>
  </si>
  <si>
    <t>H6B47-27</t>
  </si>
  <si>
    <t>H6B47-28</t>
  </si>
  <si>
    <t>H6B47-29</t>
  </si>
  <si>
    <t>H6B47-30</t>
  </si>
  <si>
    <t>H6B47-31</t>
  </si>
  <si>
    <t>H6B47-32</t>
  </si>
  <si>
    <t>H6B47-33</t>
  </si>
  <si>
    <t>H6B47-34</t>
  </si>
  <si>
    <t>H6B47-35</t>
  </si>
  <si>
    <t>H6B47-36</t>
  </si>
  <si>
    <t>H6B47-37</t>
  </si>
  <si>
    <t>H6B47-38</t>
  </si>
  <si>
    <t>H6B47-39</t>
  </si>
  <si>
    <t>H6B47-40</t>
  </si>
  <si>
    <t>H6B47-41</t>
  </si>
  <si>
    <t>H6B47-42</t>
  </si>
  <si>
    <t>H6B47-43</t>
  </si>
  <si>
    <t>H6B47-44</t>
  </si>
  <si>
    <t>H6B47-45</t>
  </si>
  <si>
    <t>H6B47-46</t>
  </si>
  <si>
    <t>H6B47-47</t>
  </si>
  <si>
    <t>H6B47-48</t>
  </si>
  <si>
    <t>H6B47-49</t>
  </si>
  <si>
    <t>H6B47-50</t>
  </si>
  <si>
    <t>H6B47-51</t>
  </si>
  <si>
    <t>H6B47-52</t>
  </si>
  <si>
    <t>H6B47-53</t>
  </si>
  <si>
    <t>H6B47-54</t>
  </si>
  <si>
    <t>H6B47-55</t>
  </si>
  <si>
    <t>H6B47-56</t>
  </si>
  <si>
    <t>H6B47-57</t>
  </si>
  <si>
    <t>H6B47-58</t>
  </si>
  <si>
    <t>H6B47-59</t>
  </si>
  <si>
    <t>H6B47-60</t>
  </si>
  <si>
    <t>H6B47-61</t>
  </si>
  <si>
    <t>H6B47-62</t>
  </si>
  <si>
    <t>H6B47-63</t>
  </si>
  <si>
    <t>H6B47-64</t>
  </si>
  <si>
    <t>H6B47-65</t>
  </si>
  <si>
    <t>H6B47-66</t>
  </si>
  <si>
    <t>H6B47-67</t>
  </si>
  <si>
    <t>H6B47-68</t>
  </si>
  <si>
    <t>H6B47-69</t>
  </si>
  <si>
    <t>H6B47-70</t>
  </si>
  <si>
    <t>H6B47-71</t>
  </si>
  <si>
    <t>H6B47-72</t>
  </si>
  <si>
    <t>H6B47-73</t>
  </si>
  <si>
    <t>H6B47-74</t>
  </si>
  <si>
    <t>H6B47-75</t>
  </si>
  <si>
    <t>H6B47-76</t>
  </si>
  <si>
    <t>H6B47-77</t>
  </si>
  <si>
    <t>H6B47-78</t>
  </si>
  <si>
    <t>H6B47-79</t>
  </si>
  <si>
    <t>H6B47-80</t>
  </si>
  <si>
    <t>H6B47-81</t>
  </si>
  <si>
    <t>H6B47-82</t>
  </si>
  <si>
    <t>H6B47-83</t>
  </si>
  <si>
    <t>H6B47-84</t>
  </si>
  <si>
    <t>H6B47-85</t>
  </si>
  <si>
    <t>H6B47-86</t>
  </si>
  <si>
    <t>H6B47-87</t>
  </si>
  <si>
    <t>H6B47-88</t>
  </si>
  <si>
    <t>H6B47-89</t>
  </si>
  <si>
    <t>H6B47-90</t>
  </si>
  <si>
    <t>H6B47-91</t>
  </si>
  <si>
    <t>H6B47-92</t>
  </si>
  <si>
    <t>H6B47-93</t>
  </si>
  <si>
    <t>H6B47-94</t>
  </si>
  <si>
    <t>H6B47-95</t>
  </si>
  <si>
    <t>H6B47-96</t>
  </si>
  <si>
    <t>H6B47-97</t>
  </si>
  <si>
    <t>H6B47-98</t>
  </si>
  <si>
    <t>H6B47-99</t>
  </si>
  <si>
    <t>H6B47-100</t>
  </si>
  <si>
    <r>
      <t xml:space="preserve">Ready to plot as Weighted Average. Utilises the Age7 correction and associated error algorithms of Isoplot to correct </t>
    </r>
    <r>
      <rPr>
        <vertAlign val="superscript"/>
        <sz val="9"/>
        <rFont val="Verdana"/>
        <family val="2"/>
      </rPr>
      <t>206</t>
    </r>
    <r>
      <rPr>
        <sz val="9"/>
        <rFont val="Verdana"/>
        <family val="2"/>
      </rPr>
      <t>Pb/</t>
    </r>
    <r>
      <rPr>
        <vertAlign val="superscript"/>
        <sz val="9"/>
        <rFont val="Verdana"/>
        <family val="2"/>
      </rPr>
      <t>238</t>
    </r>
    <r>
      <rPr>
        <sz val="9"/>
        <rFont val="Verdana"/>
        <family val="2"/>
      </rPr>
      <t>U ages for common Pb. See additional sheet for explanation.                                     The error assumes a 10% uncertainty, for accurate calculation derive error from Terra-Waserburg plot details in isoplot.</t>
    </r>
  </si>
  <si>
    <r>
      <t xml:space="preserve">Ready to plot as Weighted Average. Utilises the Age7 correction and associated error algorithms of Isoplot to correct </t>
    </r>
    <r>
      <rPr>
        <vertAlign val="superscript"/>
        <sz val="9"/>
        <rFont val="Verdana"/>
        <family val="2"/>
      </rPr>
      <t>206</t>
    </r>
    <r>
      <rPr>
        <sz val="9"/>
        <rFont val="Verdana"/>
        <family val="2"/>
      </rPr>
      <t>Pb/</t>
    </r>
    <r>
      <rPr>
        <vertAlign val="superscript"/>
        <sz val="9"/>
        <rFont val="Verdana"/>
        <family val="2"/>
      </rPr>
      <t>238</t>
    </r>
    <r>
      <rPr>
        <sz val="9"/>
        <rFont val="Verdana"/>
        <family val="2"/>
      </rPr>
      <t xml:space="preserve">U ages for common Pb. See additional sheet for explanation.                                     </t>
    </r>
  </si>
  <si>
    <t>Australian Journal of Earth Sciences, 69, https://doi.org/0.1080/08120099.2021.1931962</t>
  </si>
  <si>
    <t>Todd et al. (2022). Supplemental data Appendix 3. Raw detrital zircon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</si>
</sst>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Verdana"/>
      <family val="2"/>
    </font>
    <font>
      <vertAlign val="superscript"/>
      <sz val="10"/>
      <name val="Verdana"/>
      <family val="2"/>
    </font>
    <font>
      <sz val="10"/>
      <name val="Verdana"/>
      <family val="2"/>
    </font>
    <font>
      <u/>
      <sz val="12"/>
      <name val="Verdana"/>
      <family val="2"/>
    </font>
    <font>
      <sz val="8"/>
      <name val="Verdana"/>
      <family val="2"/>
    </font>
    <font>
      <strike/>
      <sz val="10"/>
      <name val="Verdana"/>
      <family val="2"/>
    </font>
    <font>
      <sz val="8"/>
      <name val="Calibri"/>
      <family val="2"/>
      <scheme val="minor"/>
    </font>
    <font>
      <sz val="11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i/>
      <sz val="9"/>
      <color theme="1"/>
      <name val="Helvetic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5" fillId="0" borderId="0" xfId="0" applyFont="1"/>
    <xf numFmtId="1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1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2" fontId="11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ni%20work/Semester%209%20-%2012%20(MSc)/LA-ICP-MS%20Data/Isoplot/Isoplot4.15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ristopher/Desktop/Uni%20work/Semester%209%20-%2012%20(MSc)/LA-ICP-MS%20Data/Isoplot/Isoplot4.15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"/>
      <sheetName val="IsoSetup"/>
      <sheetName val="Logo"/>
      <sheetName val="Caveats"/>
      <sheetName val="Bracket"/>
      <sheetName val="DialogsWin"/>
      <sheetName val="Curve"/>
      <sheetName val="DialogsMac"/>
      <sheetName val="DialogsMacX"/>
      <sheetName val="UserFrms"/>
      <sheetName val="IsoRes"/>
      <sheetName val="3dLinRes"/>
      <sheetName val="3dU"/>
      <sheetName val="Add Points"/>
      <sheetName val="Anch"/>
      <sheetName val="ArStepAge"/>
      <sheetName val="AxLab"/>
      <sheetName val="ConcAge"/>
      <sheetName val="ConcLinRes"/>
      <sheetName val="ConcLinType"/>
      <sheetName val="ConcScale"/>
      <sheetName val="ErrInp"/>
      <sheetName val="InvertPtype"/>
      <sheetName val="KentRes"/>
      <sheetName val="MC"/>
      <sheetName val="Mix"/>
      <sheetName val="MoreUevos"/>
      <sheetName val="PbGrowth"/>
      <sheetName val="PbUdisEq"/>
      <sheetName val="PlotLimits"/>
      <sheetName val="ProbPlot"/>
      <sheetName val="ProjPts"/>
      <sheetName val="RobustRes"/>
      <sheetName val="ThUage"/>
      <sheetName val="Uiso"/>
      <sheetName val="WtdAv"/>
      <sheetName val="xyzErrs"/>
      <sheetName val="xyWtdAv"/>
      <sheetName val="YorkRes"/>
      <sheetName val="bftsplk"/>
      <sheetName val="Isoplot4.15"/>
    </sheetNames>
    <definedNames>
      <definedName name="Age7corr"/>
      <definedName name="AgeEr7Cor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"/>
      <sheetName val="IsoSetup"/>
      <sheetName val="Logo"/>
      <sheetName val="Caveats"/>
      <sheetName val="Bracket"/>
      <sheetName val="DialogsWin"/>
      <sheetName val="Curve"/>
      <sheetName val="DialogsMac"/>
      <sheetName val="DialogsMacX"/>
      <sheetName val="UserFrms"/>
      <sheetName val="IsoRes"/>
      <sheetName val="3dLinRes"/>
      <sheetName val="3dU"/>
      <sheetName val="Add Points"/>
      <sheetName val="Anch"/>
      <sheetName val="ArStepAge"/>
      <sheetName val="AxLab"/>
      <sheetName val="ConcAge"/>
      <sheetName val="ConcLinRes"/>
      <sheetName val="ConcLinType"/>
      <sheetName val="ConcScale"/>
      <sheetName val="ErrInp"/>
      <sheetName val="InvertPtype"/>
      <sheetName val="KentRes"/>
      <sheetName val="MC"/>
      <sheetName val="Mix"/>
      <sheetName val="MoreUevos"/>
      <sheetName val="PbGrowth"/>
      <sheetName val="PbUdisEq"/>
      <sheetName val="PlotLimits"/>
      <sheetName val="ProbPlot"/>
      <sheetName val="ProjPts"/>
      <sheetName val="RobustRes"/>
      <sheetName val="ThUage"/>
      <sheetName val="Uiso"/>
      <sheetName val="WtdAv"/>
      <sheetName val="xyzErrs"/>
      <sheetName val="xyWtdAv"/>
      <sheetName val="YorkRes"/>
      <sheetName val="bftsplk"/>
      <sheetName val="Isoplot4.15"/>
    </sheetNames>
    <definedNames>
      <definedName name="Age7cor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0.1080/08120099.2021.193196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0.1080/08120099.2021.193196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0.1080/08120099.2021.193196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0.1080/08120099.2021.1931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4A12-C182-4D13-AAE2-016C5E527BC2}">
  <dimension ref="A1:AK83"/>
  <sheetViews>
    <sheetView workbookViewId="0">
      <selection sqref="A1:A2"/>
    </sheetView>
  </sheetViews>
  <sheetFormatPr baseColWidth="10" defaultColWidth="8.83203125" defaultRowHeight="15"/>
  <cols>
    <col min="23" max="23" width="10.6640625" customWidth="1"/>
  </cols>
  <sheetData>
    <row r="1" spans="1:37">
      <c r="A1" s="88" t="s">
        <v>397</v>
      </c>
    </row>
    <row r="2" spans="1:37" ht="16" thickBot="1">
      <c r="A2" s="89" t="s">
        <v>396</v>
      </c>
    </row>
    <row r="3" spans="1:37" ht="17" thickBot="1">
      <c r="A3" s="1" t="s">
        <v>0</v>
      </c>
      <c r="B3" s="2"/>
      <c r="C3" s="56" t="s">
        <v>1</v>
      </c>
      <c r="D3" s="57"/>
      <c r="E3" s="57"/>
      <c r="F3" s="57"/>
      <c r="G3" s="57"/>
      <c r="H3" s="57"/>
      <c r="I3" s="57"/>
      <c r="J3" s="57"/>
      <c r="K3" s="58"/>
      <c r="L3" s="3"/>
      <c r="M3" s="59" t="s">
        <v>2</v>
      </c>
      <c r="N3" s="60"/>
      <c r="O3" s="60"/>
      <c r="P3" s="60"/>
      <c r="Q3" s="60"/>
      <c r="R3" s="61"/>
      <c r="S3" s="2"/>
      <c r="T3" s="62" t="s">
        <v>3</v>
      </c>
      <c r="U3" s="63"/>
      <c r="V3" s="63"/>
      <c r="W3" s="64"/>
      <c r="X3" s="2"/>
      <c r="Y3" s="65" t="s">
        <v>2</v>
      </c>
      <c r="Z3" s="66"/>
      <c r="AA3" s="66"/>
      <c r="AB3" s="66"/>
      <c r="AC3" s="66"/>
      <c r="AD3" s="67"/>
      <c r="AE3" s="4"/>
      <c r="AF3" s="68" t="s">
        <v>4</v>
      </c>
      <c r="AG3" s="69"/>
      <c r="AH3" s="3"/>
      <c r="AI3" s="70" t="s">
        <v>5</v>
      </c>
      <c r="AJ3" s="71"/>
      <c r="AK3" s="72"/>
    </row>
    <row r="4" spans="1:37" ht="59" thickBot="1">
      <c r="A4" s="5" t="s">
        <v>6</v>
      </c>
      <c r="B4" s="3"/>
      <c r="C4" s="6" t="s">
        <v>7</v>
      </c>
      <c r="D4" s="7" t="s">
        <v>8</v>
      </c>
      <c r="E4" s="7" t="s">
        <v>9</v>
      </c>
      <c r="F4" s="6" t="s">
        <v>10</v>
      </c>
      <c r="G4" s="7" t="s">
        <v>8</v>
      </c>
      <c r="H4" s="7" t="s">
        <v>9</v>
      </c>
      <c r="I4" s="6" t="s">
        <v>11</v>
      </c>
      <c r="J4" s="7" t="s">
        <v>8</v>
      </c>
      <c r="K4" s="7" t="s">
        <v>9</v>
      </c>
      <c r="L4" s="8"/>
      <c r="M4" s="9" t="s">
        <v>7</v>
      </c>
      <c r="N4" s="10" t="s">
        <v>8</v>
      </c>
      <c r="O4" s="9" t="s">
        <v>10</v>
      </c>
      <c r="P4" s="10" t="s">
        <v>8</v>
      </c>
      <c r="Q4" s="9" t="s">
        <v>11</v>
      </c>
      <c r="R4" s="10" t="s">
        <v>8</v>
      </c>
      <c r="S4" s="8"/>
      <c r="T4" s="11" t="s">
        <v>12</v>
      </c>
      <c r="U4" s="12" t="s">
        <v>13</v>
      </c>
      <c r="V4" s="7"/>
      <c r="W4" s="13" t="s">
        <v>14</v>
      </c>
      <c r="X4" s="8"/>
      <c r="Y4" s="9" t="s">
        <v>7</v>
      </c>
      <c r="Z4" s="10" t="s">
        <v>8</v>
      </c>
      <c r="AA4" s="9" t="s">
        <v>10</v>
      </c>
      <c r="AB4" s="10" t="s">
        <v>8</v>
      </c>
      <c r="AC4" s="9" t="s">
        <v>11</v>
      </c>
      <c r="AD4" s="10" t="s">
        <v>8</v>
      </c>
      <c r="AE4" s="14"/>
      <c r="AF4" s="15" t="s">
        <v>15</v>
      </c>
      <c r="AG4" s="15" t="s">
        <v>16</v>
      </c>
      <c r="AH4" s="8"/>
      <c r="AI4" s="16" t="s">
        <v>17</v>
      </c>
      <c r="AJ4" s="17" t="s">
        <v>5</v>
      </c>
      <c r="AK4" s="18" t="s">
        <v>8</v>
      </c>
    </row>
    <row r="5" spans="1:37" ht="118" thickBot="1">
      <c r="A5" s="19" t="s">
        <v>18</v>
      </c>
      <c r="B5" s="20"/>
      <c r="C5" s="74"/>
      <c r="D5" s="74"/>
      <c r="E5" s="74"/>
      <c r="F5" s="74"/>
      <c r="G5" s="74"/>
      <c r="H5" s="74"/>
      <c r="I5" s="74"/>
      <c r="J5" s="74"/>
      <c r="K5" s="74"/>
      <c r="L5" s="21"/>
      <c r="M5" s="75"/>
      <c r="N5" s="75"/>
      <c r="O5" s="75"/>
      <c r="P5" s="75"/>
      <c r="Q5" s="75"/>
      <c r="R5" s="75"/>
      <c r="S5" s="21"/>
      <c r="T5" s="76" t="s">
        <v>395</v>
      </c>
      <c r="U5" s="76"/>
      <c r="V5" s="22"/>
      <c r="W5" s="52" t="s">
        <v>19</v>
      </c>
      <c r="X5" s="21"/>
      <c r="Y5" s="75"/>
      <c r="Z5" s="75"/>
      <c r="AA5" s="75"/>
      <c r="AB5" s="75"/>
      <c r="AC5" s="75"/>
      <c r="AD5" s="75"/>
      <c r="AE5" s="23"/>
      <c r="AF5" s="53" t="s">
        <v>20</v>
      </c>
      <c r="AG5" s="54"/>
      <c r="AH5" s="21"/>
      <c r="AI5" s="55"/>
      <c r="AJ5" s="55"/>
      <c r="AK5" s="55"/>
    </row>
    <row r="6" spans="1:37">
      <c r="M6" s="24"/>
      <c r="N6" s="24"/>
      <c r="O6" s="24"/>
      <c r="P6" s="24"/>
      <c r="Q6" s="24"/>
      <c r="R6" s="24"/>
      <c r="W6" s="24"/>
      <c r="AF6" s="25"/>
      <c r="AG6" s="25"/>
      <c r="AI6" s="26"/>
      <c r="AJ6" s="26"/>
      <c r="AK6" s="26"/>
    </row>
    <row r="7" spans="1:37" ht="16">
      <c r="A7" s="20"/>
      <c r="B7" s="27"/>
      <c r="C7" s="21">
        <v>4.7660000000000001E-2</v>
      </c>
      <c r="D7" s="21">
        <v>1.5200000000000001E-3</v>
      </c>
      <c r="E7" s="21">
        <f>2*D7</f>
        <v>3.0400000000000002E-3</v>
      </c>
      <c r="F7" s="21">
        <v>4.3699999999999998E-3</v>
      </c>
      <c r="G7" s="21">
        <v>5.0000000000000002E-5</v>
      </c>
      <c r="H7" s="21">
        <f>2*G7</f>
        <v>1E-4</v>
      </c>
      <c r="I7" s="21">
        <v>2.8709999999999999E-2</v>
      </c>
      <c r="J7" s="21">
        <v>8.8999999999999995E-4</v>
      </c>
      <c r="K7" s="21">
        <f>2*J7</f>
        <v>1.7799999999999999E-3</v>
      </c>
      <c r="L7" s="21"/>
      <c r="M7" s="23">
        <v>81.599999999999994</v>
      </c>
      <c r="N7" s="23">
        <v>74.959999999999994</v>
      </c>
      <c r="O7" s="23">
        <v>28.1</v>
      </c>
      <c r="P7" s="23">
        <v>0.3</v>
      </c>
      <c r="Q7" s="23">
        <v>28.7</v>
      </c>
      <c r="R7" s="23">
        <v>0.88</v>
      </c>
      <c r="S7" s="21"/>
      <c r="T7" s="23" t="e">
        <f ca="1">[1]!Age7corr(F7,C7,W7)</f>
        <v>#NAME?</v>
      </c>
      <c r="U7" s="23">
        <f>P7</f>
        <v>0.3</v>
      </c>
      <c r="V7" s="28"/>
      <c r="W7" s="23">
        <f>(9*10^(-5)*O7+0.83)</f>
        <v>0.83252899999999996</v>
      </c>
      <c r="X7" s="21"/>
      <c r="Y7" s="29">
        <f>M7</f>
        <v>81.599999999999994</v>
      </c>
      <c r="Z7" s="29">
        <f>N7</f>
        <v>74.959999999999994</v>
      </c>
      <c r="AA7" s="29" t="e">
        <f ca="1">T7</f>
        <v>#NAME?</v>
      </c>
      <c r="AB7" s="29">
        <f t="shared" ref="AB7:AD8" si="0">P7</f>
        <v>0.3</v>
      </c>
      <c r="AC7" s="29">
        <f t="shared" si="0"/>
        <v>28.7</v>
      </c>
      <c r="AD7" s="29">
        <f t="shared" si="0"/>
        <v>0.88</v>
      </c>
      <c r="AE7" s="29"/>
      <c r="AF7" s="30" t="e">
        <f ca="1">(Y7-AA7)/Y7*100</f>
        <v>#NAME?</v>
      </c>
      <c r="AG7" s="30" t="e">
        <f ca="1">(AC7-AA7)/AC7*100</f>
        <v>#NAME?</v>
      </c>
      <c r="AH7" s="21"/>
      <c r="AI7" s="29" t="e">
        <f ca="1">IF(T7&gt;1000,IF(AF7&lt;$AM$5,$M$5,$AM$9),IF(AG7&lt;$AM$5,$O$5,$AM$9))</f>
        <v>#NAME?</v>
      </c>
      <c r="AJ7" s="29" t="e">
        <f ca="1">IF(AA7&gt;1000,IF(AF7&lt;$AM$5,Y7,0),IF(AG7&lt;$AM$5,AA7,0))</f>
        <v>#NAME?</v>
      </c>
      <c r="AK7" s="29" t="e">
        <f ca="1">IF(AA7&gt;1000,IF(AF7&lt;$AM$5,Z7,0),IF(AG7&lt;$AM$5,AB7,0))</f>
        <v>#NAME?</v>
      </c>
    </row>
    <row r="8" spans="1:37" ht="16">
      <c r="A8" s="20"/>
      <c r="B8" s="27"/>
      <c r="C8" s="21">
        <v>0.14146</v>
      </c>
      <c r="D8" s="21">
        <v>7.8499999999999993E-3</v>
      </c>
      <c r="E8" s="21">
        <f>2*D8</f>
        <v>1.5699999999999999E-2</v>
      </c>
      <c r="F8" s="21">
        <v>2.7999999999999998E-4</v>
      </c>
      <c r="G8" s="21">
        <v>1.0000000000000001E-5</v>
      </c>
      <c r="H8" s="21">
        <f>2*G8</f>
        <v>2.0000000000000002E-5</v>
      </c>
      <c r="I8" s="21">
        <v>5.45E-3</v>
      </c>
      <c r="J8" s="21">
        <v>2.7999999999999998E-4</v>
      </c>
      <c r="K8" s="21">
        <f>2*J8</f>
        <v>5.5999999999999995E-4</v>
      </c>
      <c r="L8" s="21"/>
      <c r="M8" s="23">
        <v>2245.1999999999998</v>
      </c>
      <c r="N8" s="23">
        <v>92.83</v>
      </c>
      <c r="O8" s="23">
        <v>1.8</v>
      </c>
      <c r="P8" s="23">
        <v>0.04</v>
      </c>
      <c r="Q8" s="23">
        <v>5.5</v>
      </c>
      <c r="R8" s="23">
        <v>0.28999999999999998</v>
      </c>
      <c r="S8" s="21"/>
      <c r="T8" s="23" t="e">
        <f ca="1">[1]!Age7corr(F8,C8,W8)</f>
        <v>#NAME?</v>
      </c>
      <c r="U8" s="23">
        <f>P8</f>
        <v>0.04</v>
      </c>
      <c r="V8" s="28"/>
      <c r="W8" s="23">
        <f>(9*10^(-5)*O8+0.83)</f>
        <v>0.83016199999999996</v>
      </c>
      <c r="X8" s="21"/>
      <c r="Y8" s="29">
        <f>M8</f>
        <v>2245.1999999999998</v>
      </c>
      <c r="Z8" s="29">
        <f>N8</f>
        <v>92.83</v>
      </c>
      <c r="AA8" s="29" t="e">
        <f ca="1">T8</f>
        <v>#NAME?</v>
      </c>
      <c r="AB8" s="29">
        <f t="shared" si="0"/>
        <v>0.04</v>
      </c>
      <c r="AC8" s="29">
        <f t="shared" si="0"/>
        <v>5.5</v>
      </c>
      <c r="AD8" s="29">
        <f t="shared" si="0"/>
        <v>0.28999999999999998</v>
      </c>
      <c r="AE8" s="29"/>
      <c r="AF8" s="30" t="e">
        <f ca="1">(Y8-AA8)/Y8*100</f>
        <v>#NAME?</v>
      </c>
      <c r="AG8" s="30" t="e">
        <f ca="1">(AC8-AA8)/AC8*100</f>
        <v>#NAME?</v>
      </c>
      <c r="AH8" s="21"/>
      <c r="AI8" s="29" t="e">
        <f ca="1">IF(T8&gt;1000,IF(AF8&lt;$AM$5,$M$5,$AM$9),IF(AG8&lt;$AM$5,$O$5,$AM$9))</f>
        <v>#NAME?</v>
      </c>
      <c r="AJ8" s="29" t="e">
        <f ca="1">IF(AA8&gt;1000,IF(AF8&lt;$AM$5,Y8,0),IF(AG8&lt;$AM$5,AA8,0))</f>
        <v>#NAME?</v>
      </c>
      <c r="AK8" s="29" t="e">
        <f ca="1">IF(AA8&gt;1000,IF(AF8&lt;$AM$5,Z8,0),IF(AG8&lt;$AM$5,AB8,0))</f>
        <v>#NAME?</v>
      </c>
    </row>
    <row r="9" spans="1:37" ht="16">
      <c r="A9" s="20"/>
      <c r="B9" s="27"/>
      <c r="C9" s="21"/>
      <c r="D9" s="21"/>
      <c r="E9" s="21"/>
      <c r="F9" s="21"/>
      <c r="G9" s="21"/>
      <c r="H9" s="21"/>
      <c r="I9" s="21"/>
      <c r="J9" s="21"/>
      <c r="K9" s="21"/>
      <c r="L9" s="21"/>
      <c r="M9" s="23"/>
      <c r="N9" s="23"/>
      <c r="O9" s="23"/>
      <c r="P9" s="23"/>
      <c r="Q9" s="23"/>
      <c r="R9" s="23"/>
      <c r="S9" s="21"/>
      <c r="T9" s="73" t="s">
        <v>21</v>
      </c>
      <c r="U9" s="73"/>
      <c r="V9" s="28"/>
      <c r="W9" s="23"/>
      <c r="X9" s="21"/>
      <c r="Y9" s="29"/>
      <c r="Z9" s="29"/>
      <c r="AA9" s="29"/>
      <c r="AB9" s="29"/>
      <c r="AC9" s="29"/>
      <c r="AD9" s="29"/>
      <c r="AE9" s="29"/>
      <c r="AF9" s="30"/>
      <c r="AG9" s="30"/>
      <c r="AH9" s="21"/>
      <c r="AI9" s="29"/>
      <c r="AJ9" s="29"/>
      <c r="AK9" s="29"/>
    </row>
    <row r="10" spans="1:37">
      <c r="A10" s="21"/>
      <c r="B10" s="21"/>
      <c r="C10" s="31"/>
      <c r="D10" s="31"/>
      <c r="E10" s="21">
        <f>2*D10</f>
        <v>0</v>
      </c>
      <c r="F10" s="31"/>
      <c r="G10" s="31"/>
      <c r="H10" s="21">
        <f>2*G10</f>
        <v>0</v>
      </c>
      <c r="I10" s="31"/>
      <c r="J10" s="31"/>
      <c r="K10" s="21">
        <f>2*J10</f>
        <v>0</v>
      </c>
      <c r="L10" s="21"/>
      <c r="M10" s="32"/>
      <c r="N10" s="32"/>
      <c r="O10" s="32"/>
      <c r="P10" s="32"/>
      <c r="Q10" s="32"/>
      <c r="R10" s="32"/>
      <c r="S10" s="21"/>
      <c r="T10" s="23" t="e">
        <f ca="1">[1]!Age7corr(F10,C10,W10)</f>
        <v>#NAME?</v>
      </c>
      <c r="U10" s="23">
        <f>P10</f>
        <v>0</v>
      </c>
      <c r="V10" s="23"/>
      <c r="W10" s="23">
        <f>(9*10^(-5)*O10+0.83)</f>
        <v>0.83</v>
      </c>
      <c r="X10" s="21"/>
      <c r="Y10" s="29">
        <f>M10</f>
        <v>0</v>
      </c>
      <c r="Z10" s="29">
        <f>N10</f>
        <v>0</v>
      </c>
      <c r="AA10" s="29" t="e">
        <f ca="1">T10</f>
        <v>#NAME?</v>
      </c>
      <c r="AB10" s="29">
        <f>P10</f>
        <v>0</v>
      </c>
      <c r="AC10" s="29">
        <f>Q10</f>
        <v>0</v>
      </c>
      <c r="AD10" s="29">
        <f>R10</f>
        <v>0</v>
      </c>
      <c r="AE10" s="29"/>
      <c r="AF10" s="30" t="e">
        <f ca="1">(Y10-AA10)/Y10*100</f>
        <v>#NAME?</v>
      </c>
      <c r="AG10" s="30" t="e">
        <f ca="1">(AC10-AA10)/AC10*100</f>
        <v>#NAME?</v>
      </c>
      <c r="AH10" s="21"/>
      <c r="AI10" s="29" t="e">
        <f ca="1">IF(T10&gt;1000,IF(AF10&lt;$AM$5,$M$5,$AM$9),IF(AG10&lt;$AM$5,$O$5,$AM$9))</f>
        <v>#NAME?</v>
      </c>
      <c r="AJ10" s="29" t="e">
        <f ca="1">IF(AA10&gt;1000,IF(AF10&lt;$AM$5,Y10,0),IF(AG10&lt;$AM$5,AA10,0))</f>
        <v>#NAME?</v>
      </c>
      <c r="AK10" s="29" t="e">
        <f ca="1">IF(AA10&gt;1000,IF(AF10&lt;$AM$5,Z10,0),IF(AG10&lt;$AM$5,AB10,0))</f>
        <v>#NAME?</v>
      </c>
    </row>
    <row r="11" spans="1:37">
      <c r="A11" s="33" t="s">
        <v>22</v>
      </c>
      <c r="C11">
        <v>5.2729999999999999E-2</v>
      </c>
      <c r="D11">
        <v>1.5E-3</v>
      </c>
      <c r="E11" s="21">
        <f t="shared" ref="E11:E74" si="1">2*D11</f>
        <v>3.0000000000000001E-3</v>
      </c>
      <c r="F11">
        <v>4.7570000000000001E-2</v>
      </c>
      <c r="G11">
        <v>5.4000000000000001E-4</v>
      </c>
      <c r="H11" s="21">
        <f t="shared" ref="H11:H74" si="2">2*G11</f>
        <v>1.08E-3</v>
      </c>
      <c r="I11">
        <v>0.34566999999999998</v>
      </c>
      <c r="J11">
        <v>9.58E-3</v>
      </c>
      <c r="K11" s="21">
        <f t="shared" ref="K11:K74" si="3">2*J11</f>
        <v>1.916E-2</v>
      </c>
      <c r="M11">
        <v>317.3</v>
      </c>
      <c r="N11">
        <v>63.44</v>
      </c>
      <c r="O11">
        <v>299.60000000000002</v>
      </c>
      <c r="P11">
        <v>3.31</v>
      </c>
      <c r="Q11">
        <v>301.5</v>
      </c>
      <c r="R11">
        <v>7.23</v>
      </c>
      <c r="T11" s="23" t="e">
        <f ca="1">[1]!Age7corr(F11,C11,W11)</f>
        <v>#NAME?</v>
      </c>
      <c r="U11" s="23">
        <f t="shared" ref="U11:U74" si="4">P11</f>
        <v>3.31</v>
      </c>
      <c r="V11" s="23"/>
      <c r="W11" s="23">
        <f t="shared" ref="W11:W74" si="5">(9*10^(-5)*O11+0.83)</f>
        <v>0.85696399999999995</v>
      </c>
      <c r="X11" s="21"/>
      <c r="Y11" s="29">
        <f t="shared" ref="Y11:Z74" si="6">M11</f>
        <v>317.3</v>
      </c>
      <c r="Z11" s="29">
        <f t="shared" si="6"/>
        <v>63.44</v>
      </c>
      <c r="AA11" s="29" t="e">
        <f t="shared" ref="AA11:AA74" ca="1" si="7">T11</f>
        <v>#NAME?</v>
      </c>
      <c r="AB11" s="29">
        <f t="shared" ref="AB11:AD74" si="8">P11</f>
        <v>3.31</v>
      </c>
      <c r="AC11" s="29">
        <f t="shared" si="8"/>
        <v>301.5</v>
      </c>
      <c r="AD11" s="29">
        <f t="shared" si="8"/>
        <v>7.23</v>
      </c>
      <c r="AE11" s="29"/>
      <c r="AF11" s="30" t="e">
        <f t="shared" ref="AF11:AF74" ca="1" si="9">(Y11-AA11)/Y11*100</f>
        <v>#NAME?</v>
      </c>
      <c r="AG11" s="30" t="e">
        <f t="shared" ref="AG11:AG74" ca="1" si="10">(AC11-AA11)/AC11*100</f>
        <v>#NAME?</v>
      </c>
      <c r="AH11" s="21"/>
      <c r="AI11" s="29" t="e">
        <f t="shared" ref="AI11:AI74" ca="1" si="11">IF(T11&gt;1000,IF(AF11&lt;$AM$5,$M$5,$AM$9),IF(AG11&lt;$AM$5,$O$5,$AM$9))</f>
        <v>#NAME?</v>
      </c>
      <c r="AJ11" s="29" t="e">
        <f t="shared" ref="AJ11:AJ74" ca="1" si="12">IF(AA11&gt;1000,IF(AF11&lt;$AM$5,Y11,0),IF(AG11&lt;$AM$5,AA11,0))</f>
        <v>#NAME?</v>
      </c>
      <c r="AK11" s="29" t="e">
        <f t="shared" ref="AK11:AK74" ca="1" si="13">IF(AA11&gt;1000,IF(AF11&lt;$AM$5,Z11,0),IF(AG11&lt;$AM$5,AB11,0))</f>
        <v>#NAME?</v>
      </c>
    </row>
    <row r="12" spans="1:37">
      <c r="A12" s="33" t="s">
        <v>23</v>
      </c>
      <c r="C12">
        <v>5.2920000000000002E-2</v>
      </c>
      <c r="D12">
        <v>1.14E-3</v>
      </c>
      <c r="E12" s="21">
        <f t="shared" si="1"/>
        <v>2.2799999999999999E-3</v>
      </c>
      <c r="F12">
        <v>4.4240000000000002E-2</v>
      </c>
      <c r="G12">
        <v>5.1000000000000004E-4</v>
      </c>
      <c r="H12" s="21">
        <f t="shared" si="2"/>
        <v>1.0200000000000001E-3</v>
      </c>
      <c r="I12">
        <v>0.32251999999999997</v>
      </c>
      <c r="J12">
        <v>6.8999999999999999E-3</v>
      </c>
      <c r="K12" s="21">
        <f t="shared" si="3"/>
        <v>1.38E-2</v>
      </c>
      <c r="M12">
        <v>325.3</v>
      </c>
      <c r="N12">
        <v>48.26</v>
      </c>
      <c r="O12">
        <v>279.10000000000002</v>
      </c>
      <c r="P12">
        <v>3.12</v>
      </c>
      <c r="Q12">
        <v>283.8</v>
      </c>
      <c r="R12">
        <v>5.3</v>
      </c>
      <c r="T12" s="23" t="e">
        <f ca="1">[1]!Age7corr(F12,C12,W12)</f>
        <v>#NAME?</v>
      </c>
      <c r="U12" s="23">
        <f t="shared" si="4"/>
        <v>3.12</v>
      </c>
      <c r="V12" s="23"/>
      <c r="W12" s="23">
        <f t="shared" si="5"/>
        <v>0.85511899999999996</v>
      </c>
      <c r="X12" s="21"/>
      <c r="Y12" s="29">
        <f t="shared" si="6"/>
        <v>325.3</v>
      </c>
      <c r="Z12" s="29">
        <f t="shared" si="6"/>
        <v>48.26</v>
      </c>
      <c r="AA12" s="29" t="e">
        <f t="shared" ca="1" si="7"/>
        <v>#NAME?</v>
      </c>
      <c r="AB12" s="29">
        <f t="shared" si="8"/>
        <v>3.12</v>
      </c>
      <c r="AC12" s="29">
        <f t="shared" si="8"/>
        <v>283.8</v>
      </c>
      <c r="AD12" s="29">
        <f t="shared" si="8"/>
        <v>5.3</v>
      </c>
      <c r="AE12" s="29"/>
      <c r="AF12" s="30" t="e">
        <f t="shared" ca="1" si="9"/>
        <v>#NAME?</v>
      </c>
      <c r="AG12" s="30" t="e">
        <f t="shared" ca="1" si="10"/>
        <v>#NAME?</v>
      </c>
      <c r="AH12" s="21"/>
      <c r="AI12" s="29" t="e">
        <f t="shared" ca="1" si="11"/>
        <v>#NAME?</v>
      </c>
      <c r="AJ12" s="29" t="e">
        <f t="shared" ca="1" si="12"/>
        <v>#NAME?</v>
      </c>
      <c r="AK12" s="29" t="e">
        <f t="shared" ca="1" si="13"/>
        <v>#NAME?</v>
      </c>
    </row>
    <row r="13" spans="1:37">
      <c r="A13" s="33" t="s">
        <v>24</v>
      </c>
      <c r="C13">
        <v>9.5689999999999997E-2</v>
      </c>
      <c r="D13">
        <v>1.15E-3</v>
      </c>
      <c r="E13" s="21">
        <f t="shared" si="1"/>
        <v>2.3E-3</v>
      </c>
      <c r="F13">
        <v>0.27383000000000002</v>
      </c>
      <c r="G13">
        <v>2.7200000000000002E-3</v>
      </c>
      <c r="H13" s="21">
        <f t="shared" si="2"/>
        <v>5.4400000000000004E-3</v>
      </c>
      <c r="I13">
        <v>3.6091099999999998</v>
      </c>
      <c r="J13">
        <v>4.2079999999999999E-2</v>
      </c>
      <c r="K13" s="21">
        <f t="shared" si="3"/>
        <v>8.4159999999999999E-2</v>
      </c>
      <c r="M13">
        <v>1541.6</v>
      </c>
      <c r="N13">
        <v>22.46</v>
      </c>
      <c r="O13">
        <v>1560.2</v>
      </c>
      <c r="P13">
        <v>13.75</v>
      </c>
      <c r="Q13">
        <v>1551.5</v>
      </c>
      <c r="R13">
        <v>9.27</v>
      </c>
      <c r="T13" s="23" t="e">
        <f ca="1">[1]!Age7corr(F13,C13,W13)</f>
        <v>#NAME?</v>
      </c>
      <c r="U13" s="23">
        <f t="shared" si="4"/>
        <v>13.75</v>
      </c>
      <c r="V13" s="23"/>
      <c r="W13" s="23">
        <f t="shared" si="5"/>
        <v>0.970418</v>
      </c>
      <c r="X13" s="21"/>
      <c r="Y13" s="29">
        <f t="shared" si="6"/>
        <v>1541.6</v>
      </c>
      <c r="Z13" s="29">
        <f t="shared" si="6"/>
        <v>22.46</v>
      </c>
      <c r="AA13" s="29" t="e">
        <f t="shared" ca="1" si="7"/>
        <v>#NAME?</v>
      </c>
      <c r="AB13" s="29">
        <f t="shared" si="8"/>
        <v>13.75</v>
      </c>
      <c r="AC13" s="29">
        <f t="shared" si="8"/>
        <v>1551.5</v>
      </c>
      <c r="AD13" s="29">
        <f t="shared" si="8"/>
        <v>9.27</v>
      </c>
      <c r="AE13" s="29"/>
      <c r="AF13" s="30" t="e">
        <f t="shared" ca="1" si="9"/>
        <v>#NAME?</v>
      </c>
      <c r="AG13" s="30" t="e">
        <f t="shared" ca="1" si="10"/>
        <v>#NAME?</v>
      </c>
      <c r="AH13" s="21"/>
      <c r="AI13" s="29" t="e">
        <f t="shared" ca="1" si="11"/>
        <v>#NAME?</v>
      </c>
      <c r="AJ13" s="29" t="e">
        <f t="shared" ca="1" si="12"/>
        <v>#NAME?</v>
      </c>
      <c r="AK13" s="29" t="e">
        <f t="shared" ca="1" si="13"/>
        <v>#NAME?</v>
      </c>
    </row>
    <row r="14" spans="1:37">
      <c r="A14" s="33" t="s">
        <v>25</v>
      </c>
      <c r="C14">
        <v>0.15828</v>
      </c>
      <c r="D14">
        <v>1.8799999999999999E-3</v>
      </c>
      <c r="E14" s="21">
        <f t="shared" si="1"/>
        <v>3.7599999999999999E-3</v>
      </c>
      <c r="F14">
        <v>0.46426000000000001</v>
      </c>
      <c r="G14">
        <v>4.6100000000000004E-3</v>
      </c>
      <c r="H14" s="21">
        <f t="shared" si="2"/>
        <v>9.2200000000000008E-3</v>
      </c>
      <c r="I14">
        <v>10.122170000000001</v>
      </c>
      <c r="J14">
        <v>0.11547</v>
      </c>
      <c r="K14" s="21">
        <f t="shared" si="3"/>
        <v>0.23094000000000001</v>
      </c>
      <c r="M14">
        <v>2437.3000000000002</v>
      </c>
      <c r="N14">
        <v>19.989999999999998</v>
      </c>
      <c r="O14">
        <v>2458.3000000000002</v>
      </c>
      <c r="P14">
        <v>20.27</v>
      </c>
      <c r="Q14">
        <v>2446</v>
      </c>
      <c r="R14">
        <v>10.54</v>
      </c>
      <c r="T14" s="23" t="e">
        <f ca="1">[1]!Age7corr(F14,C14,W14)</f>
        <v>#NAME?</v>
      </c>
      <c r="U14" s="23">
        <f t="shared" si="4"/>
        <v>20.27</v>
      </c>
      <c r="V14" s="23"/>
      <c r="W14" s="23">
        <f t="shared" si="5"/>
        <v>1.051247</v>
      </c>
      <c r="X14" s="21"/>
      <c r="Y14" s="29">
        <f t="shared" si="6"/>
        <v>2437.3000000000002</v>
      </c>
      <c r="Z14" s="29">
        <f t="shared" si="6"/>
        <v>19.989999999999998</v>
      </c>
      <c r="AA14" s="29" t="e">
        <f t="shared" ca="1" si="7"/>
        <v>#NAME?</v>
      </c>
      <c r="AB14" s="29">
        <f t="shared" si="8"/>
        <v>20.27</v>
      </c>
      <c r="AC14" s="29">
        <f t="shared" si="8"/>
        <v>2446</v>
      </c>
      <c r="AD14" s="29">
        <f t="shared" si="8"/>
        <v>10.54</v>
      </c>
      <c r="AE14" s="29"/>
      <c r="AF14" s="30" t="e">
        <f t="shared" ca="1" si="9"/>
        <v>#NAME?</v>
      </c>
      <c r="AG14" s="30" t="e">
        <f t="shared" ca="1" si="10"/>
        <v>#NAME?</v>
      </c>
      <c r="AH14" s="21"/>
      <c r="AI14" s="29" t="e">
        <f t="shared" ca="1" si="11"/>
        <v>#NAME?</v>
      </c>
      <c r="AJ14" s="29" t="e">
        <f t="shared" ca="1" si="12"/>
        <v>#NAME?</v>
      </c>
      <c r="AK14" s="29" t="e">
        <f t="shared" ca="1" si="13"/>
        <v>#NAME?</v>
      </c>
    </row>
    <row r="15" spans="1:37">
      <c r="A15" s="33" t="s">
        <v>26</v>
      </c>
      <c r="C15">
        <v>0.10118000000000001</v>
      </c>
      <c r="D15">
        <v>1.6299999999999999E-3</v>
      </c>
      <c r="E15" s="21">
        <f t="shared" si="1"/>
        <v>3.2599999999999999E-3</v>
      </c>
      <c r="F15">
        <v>0.29348000000000002</v>
      </c>
      <c r="G15">
        <v>3.0000000000000001E-3</v>
      </c>
      <c r="H15" s="21">
        <f t="shared" si="2"/>
        <v>6.0000000000000001E-3</v>
      </c>
      <c r="I15">
        <v>4.0911799999999996</v>
      </c>
      <c r="J15">
        <v>6.2890000000000001E-2</v>
      </c>
      <c r="K15" s="21">
        <f t="shared" si="3"/>
        <v>0.12578</v>
      </c>
      <c r="M15">
        <v>1645.9</v>
      </c>
      <c r="N15">
        <v>29.57</v>
      </c>
      <c r="O15">
        <v>1658.9</v>
      </c>
      <c r="P15">
        <v>14.96</v>
      </c>
      <c r="Q15">
        <v>1652.5</v>
      </c>
      <c r="R15">
        <v>12.54</v>
      </c>
      <c r="T15" s="23" t="e">
        <f ca="1">[1]!Age7corr(F15,C15,W15)</f>
        <v>#NAME?</v>
      </c>
      <c r="U15" s="23">
        <f t="shared" si="4"/>
        <v>14.96</v>
      </c>
      <c r="V15" s="23"/>
      <c r="W15" s="23">
        <f t="shared" si="5"/>
        <v>0.97930099999999998</v>
      </c>
      <c r="X15" s="21"/>
      <c r="Y15" s="29">
        <f t="shared" si="6"/>
        <v>1645.9</v>
      </c>
      <c r="Z15" s="29">
        <f t="shared" si="6"/>
        <v>29.57</v>
      </c>
      <c r="AA15" s="29" t="e">
        <f t="shared" ca="1" si="7"/>
        <v>#NAME?</v>
      </c>
      <c r="AB15" s="29">
        <f t="shared" si="8"/>
        <v>14.96</v>
      </c>
      <c r="AC15" s="29">
        <f t="shared" si="8"/>
        <v>1652.5</v>
      </c>
      <c r="AD15" s="29">
        <f t="shared" si="8"/>
        <v>12.54</v>
      </c>
      <c r="AE15" s="29"/>
      <c r="AF15" s="30" t="e">
        <f t="shared" ca="1" si="9"/>
        <v>#NAME?</v>
      </c>
      <c r="AG15" s="30" t="e">
        <f t="shared" ca="1" si="10"/>
        <v>#NAME?</v>
      </c>
      <c r="AH15" s="21"/>
      <c r="AI15" s="29" t="e">
        <f t="shared" ca="1" si="11"/>
        <v>#NAME?</v>
      </c>
      <c r="AJ15" s="29" t="e">
        <f t="shared" ca="1" si="12"/>
        <v>#NAME?</v>
      </c>
      <c r="AK15" s="29" t="e">
        <f t="shared" ca="1" si="13"/>
        <v>#NAME?</v>
      </c>
    </row>
    <row r="16" spans="1:37">
      <c r="A16" s="33" t="s">
        <v>27</v>
      </c>
      <c r="C16">
        <v>5.5939999999999997E-2</v>
      </c>
      <c r="D16">
        <v>1.4599999999999999E-3</v>
      </c>
      <c r="E16" s="21">
        <f t="shared" si="1"/>
        <v>2.9199999999999999E-3</v>
      </c>
      <c r="F16">
        <v>7.1800000000000003E-2</v>
      </c>
      <c r="G16">
        <v>7.6000000000000004E-4</v>
      </c>
      <c r="H16" s="21">
        <f t="shared" si="2"/>
        <v>1.5200000000000001E-3</v>
      </c>
      <c r="I16">
        <v>0.55354999999999999</v>
      </c>
      <c r="J16">
        <v>1.397E-2</v>
      </c>
      <c r="K16" s="21">
        <f t="shared" si="3"/>
        <v>2.794E-2</v>
      </c>
      <c r="M16">
        <v>449.8</v>
      </c>
      <c r="N16">
        <v>57.02</v>
      </c>
      <c r="O16">
        <v>447</v>
      </c>
      <c r="P16">
        <v>4.5599999999999996</v>
      </c>
      <c r="Q16">
        <v>447.3</v>
      </c>
      <c r="R16">
        <v>9.1300000000000008</v>
      </c>
      <c r="T16" s="23" t="e">
        <f ca="1">[1]!Age7corr(F16,C16,W16)</f>
        <v>#NAME?</v>
      </c>
      <c r="U16" s="23">
        <f t="shared" si="4"/>
        <v>4.5599999999999996</v>
      </c>
      <c r="V16" s="23"/>
      <c r="W16" s="23">
        <f t="shared" si="5"/>
        <v>0.87022999999999995</v>
      </c>
      <c r="X16" s="21"/>
      <c r="Y16" s="29">
        <f t="shared" si="6"/>
        <v>449.8</v>
      </c>
      <c r="Z16" s="29">
        <f t="shared" si="6"/>
        <v>57.02</v>
      </c>
      <c r="AA16" s="29" t="e">
        <f t="shared" ca="1" si="7"/>
        <v>#NAME?</v>
      </c>
      <c r="AB16" s="29">
        <f t="shared" si="8"/>
        <v>4.5599999999999996</v>
      </c>
      <c r="AC16" s="29">
        <f t="shared" si="8"/>
        <v>447.3</v>
      </c>
      <c r="AD16" s="29">
        <f t="shared" si="8"/>
        <v>9.1300000000000008</v>
      </c>
      <c r="AE16" s="29"/>
      <c r="AF16" s="30" t="e">
        <f t="shared" ca="1" si="9"/>
        <v>#NAME?</v>
      </c>
      <c r="AG16" s="30" t="e">
        <f t="shared" ca="1" si="10"/>
        <v>#NAME?</v>
      </c>
      <c r="AH16" s="21"/>
      <c r="AI16" s="29" t="e">
        <f t="shared" ca="1" si="11"/>
        <v>#NAME?</v>
      </c>
      <c r="AJ16" s="29" t="e">
        <f t="shared" ca="1" si="12"/>
        <v>#NAME?</v>
      </c>
      <c r="AK16" s="29" t="e">
        <f t="shared" ca="1" si="13"/>
        <v>#NAME?</v>
      </c>
    </row>
    <row r="17" spans="1:37">
      <c r="A17" s="33" t="s">
        <v>28</v>
      </c>
      <c r="C17">
        <v>5.2080000000000001E-2</v>
      </c>
      <c r="D17">
        <v>1.47E-3</v>
      </c>
      <c r="E17" s="21">
        <f t="shared" si="1"/>
        <v>2.9399999999999999E-3</v>
      </c>
      <c r="F17">
        <v>4.5789999999999997E-2</v>
      </c>
      <c r="G17">
        <v>5.1999999999999995E-4</v>
      </c>
      <c r="H17" s="21">
        <f t="shared" si="2"/>
        <v>1.0399999999999999E-3</v>
      </c>
      <c r="I17">
        <v>0.32857999999999998</v>
      </c>
      <c r="J17">
        <v>9.0100000000000006E-3</v>
      </c>
      <c r="K17" s="21">
        <f t="shared" si="3"/>
        <v>1.8020000000000001E-2</v>
      </c>
      <c r="M17">
        <v>288.7</v>
      </c>
      <c r="N17">
        <v>62.99</v>
      </c>
      <c r="O17">
        <v>288.60000000000002</v>
      </c>
      <c r="P17">
        <v>3.19</v>
      </c>
      <c r="Q17">
        <v>288.5</v>
      </c>
      <c r="R17">
        <v>6.88</v>
      </c>
      <c r="T17" s="23" t="e">
        <f ca="1">[1]!Age7corr(F17,C17,W17)</f>
        <v>#NAME?</v>
      </c>
      <c r="U17" s="23">
        <f t="shared" si="4"/>
        <v>3.19</v>
      </c>
      <c r="V17" s="23"/>
      <c r="W17" s="23">
        <f t="shared" si="5"/>
        <v>0.85597400000000001</v>
      </c>
      <c r="X17" s="21"/>
      <c r="Y17" s="29">
        <f t="shared" si="6"/>
        <v>288.7</v>
      </c>
      <c r="Z17" s="29">
        <f t="shared" si="6"/>
        <v>62.99</v>
      </c>
      <c r="AA17" s="29" t="e">
        <f t="shared" ca="1" si="7"/>
        <v>#NAME?</v>
      </c>
      <c r="AB17" s="29">
        <f t="shared" si="8"/>
        <v>3.19</v>
      </c>
      <c r="AC17" s="29">
        <f t="shared" si="8"/>
        <v>288.5</v>
      </c>
      <c r="AD17" s="29">
        <f t="shared" si="8"/>
        <v>6.88</v>
      </c>
      <c r="AE17" s="29"/>
      <c r="AF17" s="30" t="e">
        <f t="shared" ca="1" si="9"/>
        <v>#NAME?</v>
      </c>
      <c r="AG17" s="30" t="e">
        <f t="shared" ca="1" si="10"/>
        <v>#NAME?</v>
      </c>
      <c r="AH17" s="21"/>
      <c r="AI17" s="29" t="e">
        <f t="shared" ca="1" si="11"/>
        <v>#NAME?</v>
      </c>
      <c r="AJ17" s="29" t="e">
        <f t="shared" ca="1" si="12"/>
        <v>#NAME?</v>
      </c>
      <c r="AK17" s="29" t="e">
        <f t="shared" ca="1" si="13"/>
        <v>#NAME?</v>
      </c>
    </row>
    <row r="18" spans="1:37">
      <c r="A18" s="33" t="s">
        <v>29</v>
      </c>
      <c r="C18">
        <v>7.7539999999999998E-2</v>
      </c>
      <c r="D18">
        <v>1.6299999999999999E-3</v>
      </c>
      <c r="E18" s="21">
        <f t="shared" si="1"/>
        <v>3.2599999999999999E-3</v>
      </c>
      <c r="F18">
        <v>0.19178000000000001</v>
      </c>
      <c r="G18">
        <v>2.0500000000000002E-3</v>
      </c>
      <c r="H18" s="21">
        <f t="shared" si="2"/>
        <v>4.1000000000000003E-3</v>
      </c>
      <c r="I18">
        <v>2.0493600000000001</v>
      </c>
      <c r="J18">
        <v>4.1340000000000002E-2</v>
      </c>
      <c r="K18" s="21">
        <f t="shared" si="3"/>
        <v>8.2680000000000003E-2</v>
      </c>
      <c r="M18">
        <v>1135.2</v>
      </c>
      <c r="N18">
        <v>41.27</v>
      </c>
      <c r="O18">
        <v>1131</v>
      </c>
      <c r="P18">
        <v>11.1</v>
      </c>
      <c r="Q18">
        <v>1132.0999999999999</v>
      </c>
      <c r="R18">
        <v>13.76</v>
      </c>
      <c r="T18" s="23" t="e">
        <f ca="1">[1]!Age7corr(F18,C18,W18)</f>
        <v>#NAME?</v>
      </c>
      <c r="U18" s="23">
        <f t="shared" si="4"/>
        <v>11.1</v>
      </c>
      <c r="V18" s="23"/>
      <c r="W18" s="23">
        <f t="shared" si="5"/>
        <v>0.93179000000000001</v>
      </c>
      <c r="X18" s="21"/>
      <c r="Y18" s="29">
        <f t="shared" si="6"/>
        <v>1135.2</v>
      </c>
      <c r="Z18" s="29">
        <f t="shared" si="6"/>
        <v>41.27</v>
      </c>
      <c r="AA18" s="29" t="e">
        <f t="shared" ca="1" si="7"/>
        <v>#NAME?</v>
      </c>
      <c r="AB18" s="29">
        <f t="shared" si="8"/>
        <v>11.1</v>
      </c>
      <c r="AC18" s="29">
        <f t="shared" si="8"/>
        <v>1132.0999999999999</v>
      </c>
      <c r="AD18" s="29">
        <f t="shared" si="8"/>
        <v>13.76</v>
      </c>
      <c r="AE18" s="29"/>
      <c r="AF18" s="30" t="e">
        <f t="shared" ca="1" si="9"/>
        <v>#NAME?</v>
      </c>
      <c r="AG18" s="30" t="e">
        <f t="shared" ca="1" si="10"/>
        <v>#NAME?</v>
      </c>
      <c r="AH18" s="21"/>
      <c r="AI18" s="29" t="e">
        <f t="shared" ca="1" si="11"/>
        <v>#NAME?</v>
      </c>
      <c r="AJ18" s="29" t="e">
        <f t="shared" ca="1" si="12"/>
        <v>#NAME?</v>
      </c>
      <c r="AK18" s="29" t="e">
        <f t="shared" ca="1" si="13"/>
        <v>#NAME?</v>
      </c>
    </row>
    <row r="19" spans="1:37">
      <c r="A19" s="33" t="s">
        <v>30</v>
      </c>
      <c r="C19">
        <v>5.2350000000000001E-2</v>
      </c>
      <c r="D19">
        <v>1.1000000000000001E-3</v>
      </c>
      <c r="E19" s="21">
        <f t="shared" si="1"/>
        <v>2.2000000000000001E-3</v>
      </c>
      <c r="F19">
        <v>4.6600000000000003E-2</v>
      </c>
      <c r="G19">
        <v>4.8000000000000001E-4</v>
      </c>
      <c r="H19" s="21">
        <f t="shared" si="2"/>
        <v>9.6000000000000002E-4</v>
      </c>
      <c r="I19">
        <v>0.3362</v>
      </c>
      <c r="J19">
        <v>6.7999999999999996E-3</v>
      </c>
      <c r="K19" s="21">
        <f t="shared" si="3"/>
        <v>1.3599999999999999E-2</v>
      </c>
      <c r="M19">
        <v>300.7</v>
      </c>
      <c r="N19">
        <v>46.98</v>
      </c>
      <c r="O19">
        <v>293.60000000000002</v>
      </c>
      <c r="P19">
        <v>2.93</v>
      </c>
      <c r="Q19">
        <v>294.3</v>
      </c>
      <c r="R19">
        <v>5.16</v>
      </c>
      <c r="T19" s="23" t="e">
        <f ca="1">[1]!Age7corr(F19,C19,W19)</f>
        <v>#NAME?</v>
      </c>
      <c r="U19" s="23">
        <f t="shared" si="4"/>
        <v>2.93</v>
      </c>
      <c r="V19" s="23"/>
      <c r="W19" s="23">
        <f t="shared" si="5"/>
        <v>0.85642399999999996</v>
      </c>
      <c r="X19" s="21"/>
      <c r="Y19" s="29">
        <f t="shared" si="6"/>
        <v>300.7</v>
      </c>
      <c r="Z19" s="29">
        <f t="shared" si="6"/>
        <v>46.98</v>
      </c>
      <c r="AA19" s="29" t="e">
        <f t="shared" ca="1" si="7"/>
        <v>#NAME?</v>
      </c>
      <c r="AB19" s="29">
        <f t="shared" si="8"/>
        <v>2.93</v>
      </c>
      <c r="AC19" s="29">
        <f t="shared" si="8"/>
        <v>294.3</v>
      </c>
      <c r="AD19" s="29">
        <f t="shared" si="8"/>
        <v>5.16</v>
      </c>
      <c r="AE19" s="29"/>
      <c r="AF19" s="30" t="e">
        <f t="shared" ca="1" si="9"/>
        <v>#NAME?</v>
      </c>
      <c r="AG19" s="30" t="e">
        <f t="shared" ca="1" si="10"/>
        <v>#NAME?</v>
      </c>
      <c r="AH19" s="21"/>
      <c r="AI19" s="29" t="e">
        <f t="shared" ca="1" si="11"/>
        <v>#NAME?</v>
      </c>
      <c r="AJ19" s="29" t="e">
        <f t="shared" ca="1" si="12"/>
        <v>#NAME?</v>
      </c>
      <c r="AK19" s="29" t="e">
        <f t="shared" ca="1" si="13"/>
        <v>#NAME?</v>
      </c>
    </row>
    <row r="20" spans="1:37">
      <c r="A20" s="33" t="s">
        <v>31</v>
      </c>
      <c r="C20">
        <v>5.4780000000000002E-2</v>
      </c>
      <c r="D20">
        <v>2.16E-3</v>
      </c>
      <c r="E20" s="21">
        <f t="shared" si="1"/>
        <v>4.3200000000000001E-3</v>
      </c>
      <c r="F20">
        <v>4.2200000000000001E-2</v>
      </c>
      <c r="G20">
        <v>5.5999999999999995E-4</v>
      </c>
      <c r="H20" s="21">
        <f t="shared" si="2"/>
        <v>1.1199999999999999E-3</v>
      </c>
      <c r="I20">
        <v>0.31850000000000001</v>
      </c>
      <c r="J20">
        <v>1.2279999999999999E-2</v>
      </c>
      <c r="K20" s="21">
        <f t="shared" si="3"/>
        <v>2.4559999999999998E-2</v>
      </c>
      <c r="M20">
        <v>403.2</v>
      </c>
      <c r="N20">
        <v>85.48</v>
      </c>
      <c r="O20">
        <v>266.39999999999998</v>
      </c>
      <c r="P20">
        <v>3.46</v>
      </c>
      <c r="Q20">
        <v>280.7</v>
      </c>
      <c r="R20">
        <v>9.4499999999999993</v>
      </c>
      <c r="T20" s="23" t="e">
        <f ca="1">[1]!Age7corr(F20,C20,W20)</f>
        <v>#NAME?</v>
      </c>
      <c r="U20" s="23">
        <f t="shared" si="4"/>
        <v>3.46</v>
      </c>
      <c r="V20" s="23"/>
      <c r="W20" s="23">
        <f t="shared" si="5"/>
        <v>0.85397599999999996</v>
      </c>
      <c r="X20" s="21"/>
      <c r="Y20" s="29">
        <f t="shared" si="6"/>
        <v>403.2</v>
      </c>
      <c r="Z20" s="29">
        <f t="shared" si="6"/>
        <v>85.48</v>
      </c>
      <c r="AA20" s="29" t="e">
        <f t="shared" ca="1" si="7"/>
        <v>#NAME?</v>
      </c>
      <c r="AB20" s="29">
        <f t="shared" si="8"/>
        <v>3.46</v>
      </c>
      <c r="AC20" s="29">
        <f t="shared" si="8"/>
        <v>280.7</v>
      </c>
      <c r="AD20" s="29">
        <f t="shared" si="8"/>
        <v>9.4499999999999993</v>
      </c>
      <c r="AE20" s="29"/>
      <c r="AF20" s="30" t="e">
        <f t="shared" ca="1" si="9"/>
        <v>#NAME?</v>
      </c>
      <c r="AG20" s="30" t="e">
        <f t="shared" ca="1" si="10"/>
        <v>#NAME?</v>
      </c>
      <c r="AH20" s="21"/>
      <c r="AI20" s="29" t="e">
        <f t="shared" ca="1" si="11"/>
        <v>#NAME?</v>
      </c>
      <c r="AJ20" s="29" t="e">
        <f t="shared" ca="1" si="12"/>
        <v>#NAME?</v>
      </c>
      <c r="AK20" s="29" t="e">
        <f t="shared" ca="1" si="13"/>
        <v>#NAME?</v>
      </c>
    </row>
    <row r="21" spans="1:37">
      <c r="A21" s="33" t="s">
        <v>32</v>
      </c>
      <c r="C21">
        <v>5.552E-2</v>
      </c>
      <c r="D21">
        <v>1.2899999999999999E-3</v>
      </c>
      <c r="E21" s="21">
        <f t="shared" si="1"/>
        <v>2.5799999999999998E-3</v>
      </c>
      <c r="F21">
        <v>6.8080000000000002E-2</v>
      </c>
      <c r="G21">
        <v>7.6999999999999996E-4</v>
      </c>
      <c r="H21" s="21">
        <f t="shared" si="2"/>
        <v>1.5399999999999999E-3</v>
      </c>
      <c r="I21">
        <v>0.52078999999999998</v>
      </c>
      <c r="J21">
        <v>1.187E-2</v>
      </c>
      <c r="K21" s="21">
        <f t="shared" si="3"/>
        <v>2.3740000000000001E-2</v>
      </c>
      <c r="M21">
        <v>433</v>
      </c>
      <c r="N21">
        <v>50.63</v>
      </c>
      <c r="O21">
        <v>424.6</v>
      </c>
      <c r="P21">
        <v>4.63</v>
      </c>
      <c r="Q21">
        <v>425.7</v>
      </c>
      <c r="R21">
        <v>7.93</v>
      </c>
      <c r="T21" s="23" t="e">
        <f ca="1">[1]!Age7corr(F21,C21,W21)</f>
        <v>#NAME?</v>
      </c>
      <c r="U21" s="23">
        <f t="shared" si="4"/>
        <v>4.63</v>
      </c>
      <c r="V21" s="23"/>
      <c r="W21" s="23">
        <f t="shared" si="5"/>
        <v>0.86821399999999993</v>
      </c>
      <c r="X21" s="21"/>
      <c r="Y21" s="29">
        <f t="shared" si="6"/>
        <v>433</v>
      </c>
      <c r="Z21" s="29">
        <f t="shared" si="6"/>
        <v>50.63</v>
      </c>
      <c r="AA21" s="29" t="e">
        <f t="shared" ca="1" si="7"/>
        <v>#NAME?</v>
      </c>
      <c r="AB21" s="29">
        <f t="shared" si="8"/>
        <v>4.63</v>
      </c>
      <c r="AC21" s="29">
        <f t="shared" si="8"/>
        <v>425.7</v>
      </c>
      <c r="AD21" s="29">
        <f t="shared" si="8"/>
        <v>7.93</v>
      </c>
      <c r="AE21" s="29"/>
      <c r="AF21" s="30" t="e">
        <f t="shared" ca="1" si="9"/>
        <v>#NAME?</v>
      </c>
      <c r="AG21" s="30" t="e">
        <f t="shared" ca="1" si="10"/>
        <v>#NAME?</v>
      </c>
      <c r="AH21" s="21"/>
      <c r="AI21" s="29" t="e">
        <f t="shared" ca="1" si="11"/>
        <v>#NAME?</v>
      </c>
      <c r="AJ21" s="29" t="e">
        <f t="shared" ca="1" si="12"/>
        <v>#NAME?</v>
      </c>
      <c r="AK21" s="29" t="e">
        <f t="shared" ca="1" si="13"/>
        <v>#NAME?</v>
      </c>
    </row>
    <row r="22" spans="1:37">
      <c r="A22" s="33" t="s">
        <v>33</v>
      </c>
      <c r="C22">
        <v>5.4219999999999997E-2</v>
      </c>
      <c r="D22">
        <v>1.67E-3</v>
      </c>
      <c r="E22" s="21">
        <f t="shared" si="1"/>
        <v>3.3400000000000001E-3</v>
      </c>
      <c r="F22">
        <v>6.6879999999999995E-2</v>
      </c>
      <c r="G22">
        <v>7.7999999999999999E-4</v>
      </c>
      <c r="H22" s="21">
        <f t="shared" si="2"/>
        <v>1.56E-3</v>
      </c>
      <c r="I22">
        <v>0.49969000000000002</v>
      </c>
      <c r="J22">
        <v>1.494E-2</v>
      </c>
      <c r="K22" s="21">
        <f t="shared" si="3"/>
        <v>2.988E-2</v>
      </c>
      <c r="M22">
        <v>379.9</v>
      </c>
      <c r="N22">
        <v>67.489999999999995</v>
      </c>
      <c r="O22">
        <v>417.3</v>
      </c>
      <c r="P22">
        <v>4.7</v>
      </c>
      <c r="Q22">
        <v>411.5</v>
      </c>
      <c r="R22">
        <v>10.119999999999999</v>
      </c>
      <c r="T22" s="23" t="e">
        <f ca="1">[1]!Age7corr(F22,C22,W22)</f>
        <v>#NAME?</v>
      </c>
      <c r="U22" s="23">
        <f t="shared" si="4"/>
        <v>4.7</v>
      </c>
      <c r="V22" s="23"/>
      <c r="W22" s="23">
        <f t="shared" si="5"/>
        <v>0.86755699999999991</v>
      </c>
      <c r="X22" s="21"/>
      <c r="Y22" s="29">
        <f t="shared" si="6"/>
        <v>379.9</v>
      </c>
      <c r="Z22" s="29">
        <f t="shared" si="6"/>
        <v>67.489999999999995</v>
      </c>
      <c r="AA22" s="29" t="e">
        <f t="shared" ca="1" si="7"/>
        <v>#NAME?</v>
      </c>
      <c r="AB22" s="29">
        <f t="shared" si="8"/>
        <v>4.7</v>
      </c>
      <c r="AC22" s="29">
        <f t="shared" si="8"/>
        <v>411.5</v>
      </c>
      <c r="AD22" s="29">
        <f t="shared" si="8"/>
        <v>10.119999999999999</v>
      </c>
      <c r="AE22" s="29"/>
      <c r="AF22" s="30" t="e">
        <f t="shared" ca="1" si="9"/>
        <v>#NAME?</v>
      </c>
      <c r="AG22" s="30" t="e">
        <f t="shared" ca="1" si="10"/>
        <v>#NAME?</v>
      </c>
      <c r="AH22" s="21"/>
      <c r="AI22" s="29" t="e">
        <f t="shared" ca="1" si="11"/>
        <v>#NAME?</v>
      </c>
      <c r="AJ22" s="29" t="e">
        <f t="shared" ca="1" si="12"/>
        <v>#NAME?</v>
      </c>
      <c r="AK22" s="29" t="e">
        <f t="shared" ca="1" si="13"/>
        <v>#NAME?</v>
      </c>
    </row>
    <row r="23" spans="1:37">
      <c r="A23" s="33" t="s">
        <v>34</v>
      </c>
      <c r="C23">
        <v>8.8910000000000003E-2</v>
      </c>
      <c r="D23">
        <v>1.66E-3</v>
      </c>
      <c r="E23" s="21">
        <f t="shared" si="1"/>
        <v>3.32E-3</v>
      </c>
      <c r="F23">
        <v>0.24464</v>
      </c>
      <c r="G23">
        <v>2.6900000000000001E-3</v>
      </c>
      <c r="H23" s="21">
        <f t="shared" si="2"/>
        <v>5.3800000000000002E-3</v>
      </c>
      <c r="I23">
        <v>2.9961799999999998</v>
      </c>
      <c r="J23">
        <v>5.4289999999999998E-2</v>
      </c>
      <c r="K23" s="21">
        <f t="shared" si="3"/>
        <v>0.10858</v>
      </c>
      <c r="M23">
        <v>1402.1</v>
      </c>
      <c r="N23">
        <v>35.28</v>
      </c>
      <c r="O23">
        <v>1410.8</v>
      </c>
      <c r="P23">
        <v>13.95</v>
      </c>
      <c r="Q23">
        <v>1406.6</v>
      </c>
      <c r="R23">
        <v>13.8</v>
      </c>
      <c r="T23" s="23" t="e">
        <f ca="1">[1]!Age7corr(F23,C23,W23)</f>
        <v>#NAME?</v>
      </c>
      <c r="U23" s="23">
        <f t="shared" si="4"/>
        <v>13.95</v>
      </c>
      <c r="V23" s="23"/>
      <c r="W23" s="23">
        <f t="shared" si="5"/>
        <v>0.95697199999999993</v>
      </c>
      <c r="X23" s="21"/>
      <c r="Y23" s="29">
        <f t="shared" si="6"/>
        <v>1402.1</v>
      </c>
      <c r="Z23" s="29">
        <f t="shared" si="6"/>
        <v>35.28</v>
      </c>
      <c r="AA23" s="29" t="e">
        <f t="shared" ca="1" si="7"/>
        <v>#NAME?</v>
      </c>
      <c r="AB23" s="29">
        <f t="shared" si="8"/>
        <v>13.95</v>
      </c>
      <c r="AC23" s="29">
        <f t="shared" si="8"/>
        <v>1406.6</v>
      </c>
      <c r="AD23" s="29">
        <f t="shared" si="8"/>
        <v>13.8</v>
      </c>
      <c r="AE23" s="29"/>
      <c r="AF23" s="30" t="e">
        <f t="shared" ca="1" si="9"/>
        <v>#NAME?</v>
      </c>
      <c r="AG23" s="30" t="e">
        <f t="shared" ca="1" si="10"/>
        <v>#NAME?</v>
      </c>
      <c r="AH23" s="21"/>
      <c r="AI23" s="29" t="e">
        <f t="shared" ca="1" si="11"/>
        <v>#NAME?</v>
      </c>
      <c r="AJ23" s="29" t="e">
        <f t="shared" ca="1" si="12"/>
        <v>#NAME?</v>
      </c>
      <c r="AK23" s="29" t="e">
        <f t="shared" ca="1" si="13"/>
        <v>#NAME?</v>
      </c>
    </row>
    <row r="24" spans="1:37">
      <c r="A24" s="33" t="s">
        <v>35</v>
      </c>
      <c r="C24">
        <v>5.5280000000000003E-2</v>
      </c>
      <c r="D24">
        <v>1.07E-3</v>
      </c>
      <c r="E24" s="21">
        <f t="shared" si="1"/>
        <v>2.14E-3</v>
      </c>
      <c r="F24">
        <v>7.2220000000000006E-2</v>
      </c>
      <c r="G24">
        <v>7.2000000000000005E-4</v>
      </c>
      <c r="H24" s="21">
        <f t="shared" si="2"/>
        <v>1.4400000000000001E-3</v>
      </c>
      <c r="I24">
        <v>0.55013000000000001</v>
      </c>
      <c r="J24">
        <v>1.023E-2</v>
      </c>
      <c r="K24" s="21">
        <f t="shared" si="3"/>
        <v>2.0459999999999999E-2</v>
      </c>
      <c r="M24">
        <v>423.2</v>
      </c>
      <c r="N24">
        <v>42</v>
      </c>
      <c r="O24">
        <v>449.5</v>
      </c>
      <c r="P24">
        <v>4.3499999999999996</v>
      </c>
      <c r="Q24">
        <v>445.1</v>
      </c>
      <c r="R24">
        <v>6.7</v>
      </c>
      <c r="T24" s="23" t="e">
        <f ca="1">[1]!Age7corr(F24,C24,W24)</f>
        <v>#NAME?</v>
      </c>
      <c r="U24" s="23">
        <f t="shared" si="4"/>
        <v>4.3499999999999996</v>
      </c>
      <c r="V24" s="23"/>
      <c r="W24" s="23">
        <f t="shared" si="5"/>
        <v>0.87045499999999998</v>
      </c>
      <c r="X24" s="21"/>
      <c r="Y24" s="29">
        <f t="shared" si="6"/>
        <v>423.2</v>
      </c>
      <c r="Z24" s="29">
        <f t="shared" si="6"/>
        <v>42</v>
      </c>
      <c r="AA24" s="29" t="e">
        <f t="shared" ca="1" si="7"/>
        <v>#NAME?</v>
      </c>
      <c r="AB24" s="29">
        <f t="shared" si="8"/>
        <v>4.3499999999999996</v>
      </c>
      <c r="AC24" s="29">
        <f t="shared" si="8"/>
        <v>445.1</v>
      </c>
      <c r="AD24" s="29">
        <f t="shared" si="8"/>
        <v>6.7</v>
      </c>
      <c r="AE24" s="29"/>
      <c r="AF24" s="30" t="e">
        <f t="shared" ca="1" si="9"/>
        <v>#NAME?</v>
      </c>
      <c r="AG24" s="30" t="e">
        <f t="shared" ca="1" si="10"/>
        <v>#NAME?</v>
      </c>
      <c r="AH24" s="21"/>
      <c r="AI24" s="29" t="e">
        <f t="shared" ca="1" si="11"/>
        <v>#NAME?</v>
      </c>
      <c r="AJ24" s="29" t="e">
        <f t="shared" ca="1" si="12"/>
        <v>#NAME?</v>
      </c>
      <c r="AK24" s="29" t="e">
        <f t="shared" ca="1" si="13"/>
        <v>#NAME?</v>
      </c>
    </row>
    <row r="25" spans="1:37">
      <c r="A25" s="33" t="s">
        <v>36</v>
      </c>
      <c r="C25">
        <v>6.7640000000000006E-2</v>
      </c>
      <c r="D25">
        <v>1.0200000000000001E-3</v>
      </c>
      <c r="E25" s="21">
        <f t="shared" si="1"/>
        <v>2.0400000000000001E-3</v>
      </c>
      <c r="F25">
        <v>0.13618</v>
      </c>
      <c r="G25">
        <v>1.3699999999999999E-3</v>
      </c>
      <c r="H25" s="21">
        <f t="shared" si="2"/>
        <v>2.7399999999999998E-3</v>
      </c>
      <c r="I25">
        <v>1.26936</v>
      </c>
      <c r="J25">
        <v>1.8540000000000001E-2</v>
      </c>
      <c r="K25" s="21">
        <f t="shared" si="3"/>
        <v>3.7080000000000002E-2</v>
      </c>
      <c r="M25">
        <v>857.5</v>
      </c>
      <c r="N25">
        <v>31.1</v>
      </c>
      <c r="O25">
        <v>823</v>
      </c>
      <c r="P25">
        <v>7.78</v>
      </c>
      <c r="Q25">
        <v>832.1</v>
      </c>
      <c r="R25">
        <v>8.2899999999999991</v>
      </c>
      <c r="T25" s="23" t="e">
        <f ca="1">[1]!Age7corr(F25,C25,W25)</f>
        <v>#NAME?</v>
      </c>
      <c r="U25" s="23">
        <f t="shared" si="4"/>
        <v>7.78</v>
      </c>
      <c r="V25" s="23"/>
      <c r="W25" s="23">
        <f t="shared" si="5"/>
        <v>0.90406999999999993</v>
      </c>
      <c r="X25" s="21"/>
      <c r="Y25" s="29">
        <f t="shared" si="6"/>
        <v>857.5</v>
      </c>
      <c r="Z25" s="29">
        <f t="shared" si="6"/>
        <v>31.1</v>
      </c>
      <c r="AA25" s="29" t="e">
        <f t="shared" ca="1" si="7"/>
        <v>#NAME?</v>
      </c>
      <c r="AB25" s="29">
        <f t="shared" si="8"/>
        <v>7.78</v>
      </c>
      <c r="AC25" s="29">
        <f t="shared" si="8"/>
        <v>832.1</v>
      </c>
      <c r="AD25" s="29">
        <f t="shared" si="8"/>
        <v>8.2899999999999991</v>
      </c>
      <c r="AE25" s="29"/>
      <c r="AF25" s="30" t="e">
        <f t="shared" ca="1" si="9"/>
        <v>#NAME?</v>
      </c>
      <c r="AG25" s="30" t="e">
        <f t="shared" ca="1" si="10"/>
        <v>#NAME?</v>
      </c>
      <c r="AH25" s="21"/>
      <c r="AI25" s="29" t="e">
        <f t="shared" ca="1" si="11"/>
        <v>#NAME?</v>
      </c>
      <c r="AJ25" s="29" t="e">
        <f t="shared" ca="1" si="12"/>
        <v>#NAME?</v>
      </c>
      <c r="AK25" s="29" t="e">
        <f t="shared" ca="1" si="13"/>
        <v>#NAME?</v>
      </c>
    </row>
    <row r="26" spans="1:37">
      <c r="A26" s="33" t="s">
        <v>37</v>
      </c>
      <c r="C26">
        <v>5.2979999999999999E-2</v>
      </c>
      <c r="D26">
        <v>1.65E-3</v>
      </c>
      <c r="E26" s="21">
        <f t="shared" si="1"/>
        <v>3.3E-3</v>
      </c>
      <c r="F26">
        <v>5.0360000000000002E-2</v>
      </c>
      <c r="G26">
        <v>5.6999999999999998E-4</v>
      </c>
      <c r="H26" s="21">
        <f t="shared" si="2"/>
        <v>1.14E-3</v>
      </c>
      <c r="I26">
        <v>0.36764000000000002</v>
      </c>
      <c r="J26">
        <v>1.108E-2</v>
      </c>
      <c r="K26" s="21">
        <f t="shared" si="3"/>
        <v>2.2159999999999999E-2</v>
      </c>
      <c r="M26">
        <v>327.8</v>
      </c>
      <c r="N26">
        <v>69.069999999999993</v>
      </c>
      <c r="O26">
        <v>316.7</v>
      </c>
      <c r="P26">
        <v>3.47</v>
      </c>
      <c r="Q26">
        <v>317.89999999999998</v>
      </c>
      <c r="R26">
        <v>8.2200000000000006</v>
      </c>
      <c r="T26" s="23" t="e">
        <f ca="1">[1]!Age7corr(F26,C26,W26)</f>
        <v>#NAME?</v>
      </c>
      <c r="U26" s="23">
        <f t="shared" si="4"/>
        <v>3.47</v>
      </c>
      <c r="V26" s="23"/>
      <c r="W26" s="23">
        <f t="shared" si="5"/>
        <v>0.85850300000000002</v>
      </c>
      <c r="X26" s="21"/>
      <c r="Y26" s="29">
        <f t="shared" si="6"/>
        <v>327.8</v>
      </c>
      <c r="Z26" s="29">
        <f t="shared" si="6"/>
        <v>69.069999999999993</v>
      </c>
      <c r="AA26" s="29" t="e">
        <f t="shared" ca="1" si="7"/>
        <v>#NAME?</v>
      </c>
      <c r="AB26" s="29">
        <f t="shared" si="8"/>
        <v>3.47</v>
      </c>
      <c r="AC26" s="29">
        <f t="shared" si="8"/>
        <v>317.89999999999998</v>
      </c>
      <c r="AD26" s="29">
        <f t="shared" si="8"/>
        <v>8.2200000000000006</v>
      </c>
      <c r="AE26" s="29"/>
      <c r="AF26" s="30" t="e">
        <f t="shared" ca="1" si="9"/>
        <v>#NAME?</v>
      </c>
      <c r="AG26" s="30" t="e">
        <f t="shared" ca="1" si="10"/>
        <v>#NAME?</v>
      </c>
      <c r="AH26" s="21"/>
      <c r="AI26" s="29" t="e">
        <f t="shared" ca="1" si="11"/>
        <v>#NAME?</v>
      </c>
      <c r="AJ26" s="29" t="e">
        <f t="shared" ca="1" si="12"/>
        <v>#NAME?</v>
      </c>
      <c r="AK26" s="29" t="e">
        <f t="shared" ca="1" si="13"/>
        <v>#NAME?</v>
      </c>
    </row>
    <row r="27" spans="1:37">
      <c r="A27" s="33" t="s">
        <v>38</v>
      </c>
      <c r="C27">
        <v>5.57E-2</v>
      </c>
      <c r="D27">
        <v>1.3699999999999999E-3</v>
      </c>
      <c r="E27" s="21">
        <f t="shared" si="1"/>
        <v>2.7399999999999998E-3</v>
      </c>
      <c r="F27">
        <v>7.1910000000000002E-2</v>
      </c>
      <c r="G27">
        <v>8.0000000000000004E-4</v>
      </c>
      <c r="H27" s="21">
        <f t="shared" si="2"/>
        <v>1.6000000000000001E-3</v>
      </c>
      <c r="I27">
        <v>0.55174000000000001</v>
      </c>
      <c r="J27">
        <v>1.324E-2</v>
      </c>
      <c r="K27" s="21">
        <f t="shared" si="3"/>
        <v>2.648E-2</v>
      </c>
      <c r="M27">
        <v>440.1</v>
      </c>
      <c r="N27">
        <v>53.58</v>
      </c>
      <c r="O27">
        <v>447.6</v>
      </c>
      <c r="P27">
        <v>4.83</v>
      </c>
      <c r="Q27">
        <v>446.1</v>
      </c>
      <c r="R27">
        <v>8.66</v>
      </c>
      <c r="T27" s="23" t="e">
        <f ca="1">[1]!Age7corr(F27,C27,W27)</f>
        <v>#NAME?</v>
      </c>
      <c r="U27" s="23">
        <f t="shared" si="4"/>
        <v>4.83</v>
      </c>
      <c r="V27" s="23"/>
      <c r="W27" s="23">
        <f t="shared" si="5"/>
        <v>0.87028399999999995</v>
      </c>
      <c r="X27" s="21"/>
      <c r="Y27" s="29">
        <f t="shared" si="6"/>
        <v>440.1</v>
      </c>
      <c r="Z27" s="29">
        <f t="shared" si="6"/>
        <v>53.58</v>
      </c>
      <c r="AA27" s="29" t="e">
        <f t="shared" ca="1" si="7"/>
        <v>#NAME?</v>
      </c>
      <c r="AB27" s="29">
        <f t="shared" si="8"/>
        <v>4.83</v>
      </c>
      <c r="AC27" s="29">
        <f t="shared" si="8"/>
        <v>446.1</v>
      </c>
      <c r="AD27" s="29">
        <f t="shared" si="8"/>
        <v>8.66</v>
      </c>
      <c r="AE27" s="29"/>
      <c r="AF27" s="30" t="e">
        <f t="shared" ca="1" si="9"/>
        <v>#NAME?</v>
      </c>
      <c r="AG27" s="30" t="e">
        <f t="shared" ca="1" si="10"/>
        <v>#NAME?</v>
      </c>
      <c r="AH27" s="21"/>
      <c r="AI27" s="29" t="e">
        <f t="shared" ca="1" si="11"/>
        <v>#NAME?</v>
      </c>
      <c r="AJ27" s="29" t="e">
        <f t="shared" ca="1" si="12"/>
        <v>#NAME?</v>
      </c>
      <c r="AK27" s="29" t="e">
        <f t="shared" ca="1" si="13"/>
        <v>#NAME?</v>
      </c>
    </row>
    <row r="28" spans="1:37">
      <c r="A28" s="33" t="s">
        <v>39</v>
      </c>
      <c r="C28">
        <v>5.4550000000000001E-2</v>
      </c>
      <c r="D28">
        <v>1.56E-3</v>
      </c>
      <c r="E28" s="21">
        <f t="shared" si="1"/>
        <v>3.1199999999999999E-3</v>
      </c>
      <c r="F28">
        <v>4.5190000000000001E-2</v>
      </c>
      <c r="G28">
        <v>5.0000000000000001E-4</v>
      </c>
      <c r="H28" s="21">
        <f t="shared" si="2"/>
        <v>1E-3</v>
      </c>
      <c r="I28">
        <v>0.33971000000000001</v>
      </c>
      <c r="J28">
        <v>9.4000000000000004E-3</v>
      </c>
      <c r="K28" s="21">
        <f t="shared" si="3"/>
        <v>1.8800000000000001E-2</v>
      </c>
      <c r="M28">
        <v>393.6</v>
      </c>
      <c r="N28">
        <v>62.49</v>
      </c>
      <c r="O28">
        <v>284.89999999999998</v>
      </c>
      <c r="P28">
        <v>3.11</v>
      </c>
      <c r="Q28">
        <v>296.89999999999998</v>
      </c>
      <c r="R28">
        <v>7.12</v>
      </c>
      <c r="T28" s="23" t="e">
        <f ca="1">[1]!Age7corr(F28,C28,W28)</f>
        <v>#NAME?</v>
      </c>
      <c r="U28" s="23">
        <f t="shared" si="4"/>
        <v>3.11</v>
      </c>
      <c r="V28" s="23"/>
      <c r="W28" s="23">
        <f t="shared" si="5"/>
        <v>0.85564099999999998</v>
      </c>
      <c r="X28" s="21"/>
      <c r="Y28" s="29">
        <f t="shared" si="6"/>
        <v>393.6</v>
      </c>
      <c r="Z28" s="29">
        <f t="shared" si="6"/>
        <v>62.49</v>
      </c>
      <c r="AA28" s="29" t="e">
        <f t="shared" ca="1" si="7"/>
        <v>#NAME?</v>
      </c>
      <c r="AB28" s="29">
        <f t="shared" si="8"/>
        <v>3.11</v>
      </c>
      <c r="AC28" s="29">
        <f t="shared" si="8"/>
        <v>296.89999999999998</v>
      </c>
      <c r="AD28" s="29">
        <f t="shared" si="8"/>
        <v>7.12</v>
      </c>
      <c r="AE28" s="29"/>
      <c r="AF28" s="30" t="e">
        <f t="shared" ca="1" si="9"/>
        <v>#NAME?</v>
      </c>
      <c r="AG28" s="30" t="e">
        <f t="shared" ca="1" si="10"/>
        <v>#NAME?</v>
      </c>
      <c r="AH28" s="21"/>
      <c r="AI28" s="29" t="e">
        <f t="shared" ca="1" si="11"/>
        <v>#NAME?</v>
      </c>
      <c r="AJ28" s="29" t="e">
        <f t="shared" ca="1" si="12"/>
        <v>#NAME?</v>
      </c>
      <c r="AK28" s="29" t="e">
        <f t="shared" ca="1" si="13"/>
        <v>#NAME?</v>
      </c>
    </row>
    <row r="29" spans="1:37">
      <c r="A29" s="33" t="s">
        <v>40</v>
      </c>
      <c r="C29">
        <v>5.151E-2</v>
      </c>
      <c r="D29">
        <v>1.23E-3</v>
      </c>
      <c r="E29" s="21">
        <f t="shared" si="1"/>
        <v>2.4599999999999999E-3</v>
      </c>
      <c r="F29">
        <v>4.3400000000000001E-2</v>
      </c>
      <c r="G29">
        <v>4.6000000000000001E-4</v>
      </c>
      <c r="H29" s="21">
        <f t="shared" si="2"/>
        <v>9.2000000000000003E-4</v>
      </c>
      <c r="I29">
        <v>0.30807000000000001</v>
      </c>
      <c r="J29">
        <v>7.1500000000000001E-3</v>
      </c>
      <c r="K29" s="21">
        <f t="shared" si="3"/>
        <v>1.43E-2</v>
      </c>
      <c r="M29">
        <v>263.8</v>
      </c>
      <c r="N29">
        <v>54.02</v>
      </c>
      <c r="O29">
        <v>273.89999999999998</v>
      </c>
      <c r="P29">
        <v>2.84</v>
      </c>
      <c r="Q29">
        <v>272.7</v>
      </c>
      <c r="R29">
        <v>5.55</v>
      </c>
      <c r="T29" s="23" t="e">
        <f ca="1">[1]!Age7corr(F29,C29,W29)</f>
        <v>#NAME?</v>
      </c>
      <c r="U29" s="23">
        <f t="shared" si="4"/>
        <v>2.84</v>
      </c>
      <c r="V29" s="23"/>
      <c r="W29" s="23">
        <f t="shared" si="5"/>
        <v>0.85465099999999994</v>
      </c>
      <c r="X29" s="21"/>
      <c r="Y29" s="29">
        <f t="shared" si="6"/>
        <v>263.8</v>
      </c>
      <c r="Z29" s="29">
        <f t="shared" si="6"/>
        <v>54.02</v>
      </c>
      <c r="AA29" s="29" t="e">
        <f t="shared" ca="1" si="7"/>
        <v>#NAME?</v>
      </c>
      <c r="AB29" s="29">
        <f t="shared" si="8"/>
        <v>2.84</v>
      </c>
      <c r="AC29" s="29">
        <f t="shared" si="8"/>
        <v>272.7</v>
      </c>
      <c r="AD29" s="29">
        <f t="shared" si="8"/>
        <v>5.55</v>
      </c>
      <c r="AE29" s="29"/>
      <c r="AF29" s="30" t="e">
        <f t="shared" ca="1" si="9"/>
        <v>#NAME?</v>
      </c>
      <c r="AG29" s="30" t="e">
        <f t="shared" ca="1" si="10"/>
        <v>#NAME?</v>
      </c>
      <c r="AH29" s="21"/>
      <c r="AI29" s="29" t="e">
        <f t="shared" ca="1" si="11"/>
        <v>#NAME?</v>
      </c>
      <c r="AJ29" s="29" t="e">
        <f t="shared" ca="1" si="12"/>
        <v>#NAME?</v>
      </c>
      <c r="AK29" s="29" t="e">
        <f t="shared" ca="1" si="13"/>
        <v>#NAME?</v>
      </c>
    </row>
    <row r="30" spans="1:37">
      <c r="A30" s="33" t="s">
        <v>41</v>
      </c>
      <c r="C30">
        <v>5.3089999999999998E-2</v>
      </c>
      <c r="D30">
        <v>1.67E-3</v>
      </c>
      <c r="E30" s="21">
        <f t="shared" si="1"/>
        <v>3.3400000000000001E-3</v>
      </c>
      <c r="F30">
        <v>4.4069999999999998E-2</v>
      </c>
      <c r="G30">
        <v>5.0000000000000001E-4</v>
      </c>
      <c r="H30" s="21">
        <f t="shared" si="2"/>
        <v>1E-3</v>
      </c>
      <c r="I30">
        <v>0.32240000000000002</v>
      </c>
      <c r="J30">
        <v>9.8499999999999994E-3</v>
      </c>
      <c r="K30" s="21">
        <f t="shared" si="3"/>
        <v>1.9699999999999999E-2</v>
      </c>
      <c r="M30">
        <v>332.4</v>
      </c>
      <c r="N30">
        <v>69.81</v>
      </c>
      <c r="O30">
        <v>278</v>
      </c>
      <c r="P30">
        <v>3.1</v>
      </c>
      <c r="Q30">
        <v>283.7</v>
      </c>
      <c r="R30">
        <v>7.56</v>
      </c>
      <c r="T30" s="23" t="e">
        <f ca="1">[1]!Age7corr(F30,C30,W30)</f>
        <v>#NAME?</v>
      </c>
      <c r="U30" s="23">
        <f t="shared" si="4"/>
        <v>3.1</v>
      </c>
      <c r="V30" s="23"/>
      <c r="W30" s="23">
        <f t="shared" si="5"/>
        <v>0.85502</v>
      </c>
      <c r="X30" s="21"/>
      <c r="Y30" s="29">
        <f t="shared" si="6"/>
        <v>332.4</v>
      </c>
      <c r="Z30" s="29">
        <f t="shared" si="6"/>
        <v>69.81</v>
      </c>
      <c r="AA30" s="29" t="e">
        <f t="shared" ca="1" si="7"/>
        <v>#NAME?</v>
      </c>
      <c r="AB30" s="29">
        <f t="shared" si="8"/>
        <v>3.1</v>
      </c>
      <c r="AC30" s="29">
        <f t="shared" si="8"/>
        <v>283.7</v>
      </c>
      <c r="AD30" s="29">
        <f t="shared" si="8"/>
        <v>7.56</v>
      </c>
      <c r="AE30" s="29"/>
      <c r="AF30" s="30" t="e">
        <f t="shared" ca="1" si="9"/>
        <v>#NAME?</v>
      </c>
      <c r="AG30" s="30" t="e">
        <f t="shared" ca="1" si="10"/>
        <v>#NAME?</v>
      </c>
      <c r="AH30" s="21"/>
      <c r="AI30" s="29" t="e">
        <f t="shared" ca="1" si="11"/>
        <v>#NAME?</v>
      </c>
      <c r="AJ30" s="29" t="e">
        <f t="shared" ca="1" si="12"/>
        <v>#NAME?</v>
      </c>
      <c r="AK30" s="29" t="e">
        <f t="shared" ca="1" si="13"/>
        <v>#NAME?</v>
      </c>
    </row>
    <row r="31" spans="1:37">
      <c r="A31" s="33" t="s">
        <v>42</v>
      </c>
      <c r="C31">
        <v>5.2159999999999998E-2</v>
      </c>
      <c r="D31">
        <v>1.5200000000000001E-3</v>
      </c>
      <c r="E31" s="21">
        <f t="shared" si="1"/>
        <v>3.0400000000000002E-3</v>
      </c>
      <c r="F31">
        <v>4.5990000000000003E-2</v>
      </c>
      <c r="G31">
        <v>5.0000000000000001E-4</v>
      </c>
      <c r="H31" s="21">
        <f t="shared" si="2"/>
        <v>1E-3</v>
      </c>
      <c r="I31">
        <v>0.33054</v>
      </c>
      <c r="J31">
        <v>9.3200000000000002E-3</v>
      </c>
      <c r="K31" s="21">
        <f t="shared" si="3"/>
        <v>1.864E-2</v>
      </c>
      <c r="M31">
        <v>292.5</v>
      </c>
      <c r="N31">
        <v>65</v>
      </c>
      <c r="O31">
        <v>289.8</v>
      </c>
      <c r="P31">
        <v>3.11</v>
      </c>
      <c r="Q31">
        <v>290</v>
      </c>
      <c r="R31">
        <v>7.11</v>
      </c>
      <c r="T31" s="23" t="e">
        <f ca="1">[1]!Age7corr(F31,C31,W31)</f>
        <v>#NAME?</v>
      </c>
      <c r="U31" s="23">
        <f t="shared" si="4"/>
        <v>3.11</v>
      </c>
      <c r="V31" s="23"/>
      <c r="W31" s="23">
        <f t="shared" si="5"/>
        <v>0.85608200000000001</v>
      </c>
      <c r="X31" s="21"/>
      <c r="Y31" s="29">
        <f t="shared" si="6"/>
        <v>292.5</v>
      </c>
      <c r="Z31" s="29">
        <f t="shared" si="6"/>
        <v>65</v>
      </c>
      <c r="AA31" s="29" t="e">
        <f t="shared" ca="1" si="7"/>
        <v>#NAME?</v>
      </c>
      <c r="AB31" s="29">
        <f t="shared" si="8"/>
        <v>3.11</v>
      </c>
      <c r="AC31" s="29">
        <f t="shared" si="8"/>
        <v>290</v>
      </c>
      <c r="AD31" s="29">
        <f t="shared" si="8"/>
        <v>7.11</v>
      </c>
      <c r="AE31" s="29"/>
      <c r="AF31" s="30" t="e">
        <f t="shared" ca="1" si="9"/>
        <v>#NAME?</v>
      </c>
      <c r="AG31" s="30" t="e">
        <f t="shared" ca="1" si="10"/>
        <v>#NAME?</v>
      </c>
      <c r="AH31" s="21"/>
      <c r="AI31" s="29" t="e">
        <f t="shared" ca="1" si="11"/>
        <v>#NAME?</v>
      </c>
      <c r="AJ31" s="29" t="e">
        <f t="shared" ca="1" si="12"/>
        <v>#NAME?</v>
      </c>
      <c r="AK31" s="29" t="e">
        <f t="shared" ca="1" si="13"/>
        <v>#NAME?</v>
      </c>
    </row>
    <row r="32" spans="1:37">
      <c r="A32" s="33" t="s">
        <v>43</v>
      </c>
      <c r="C32">
        <v>5.3310000000000003E-2</v>
      </c>
      <c r="D32">
        <v>1.1199999999999999E-3</v>
      </c>
      <c r="E32" s="21">
        <f t="shared" si="1"/>
        <v>2.2399999999999998E-3</v>
      </c>
      <c r="F32">
        <v>4.7260000000000003E-2</v>
      </c>
      <c r="G32">
        <v>4.8999999999999998E-4</v>
      </c>
      <c r="H32" s="21">
        <f t="shared" si="2"/>
        <v>9.7999999999999997E-4</v>
      </c>
      <c r="I32">
        <v>0.34717999999999999</v>
      </c>
      <c r="J32">
        <v>7.0699999999999999E-3</v>
      </c>
      <c r="K32" s="21">
        <f t="shared" si="3"/>
        <v>1.414E-2</v>
      </c>
      <c r="M32">
        <v>342.2</v>
      </c>
      <c r="N32">
        <v>46.89</v>
      </c>
      <c r="O32">
        <v>297.60000000000002</v>
      </c>
      <c r="P32">
        <v>3.03</v>
      </c>
      <c r="Q32">
        <v>302.60000000000002</v>
      </c>
      <c r="R32">
        <v>5.33</v>
      </c>
      <c r="T32" s="23" t="e">
        <f ca="1">[1]!Age7corr(F32,C32,W32)</f>
        <v>#NAME?</v>
      </c>
      <c r="U32" s="23">
        <f t="shared" si="4"/>
        <v>3.03</v>
      </c>
      <c r="V32" s="23"/>
      <c r="W32" s="23">
        <f t="shared" si="5"/>
        <v>0.85678399999999999</v>
      </c>
      <c r="X32" s="21"/>
      <c r="Y32" s="29">
        <f t="shared" si="6"/>
        <v>342.2</v>
      </c>
      <c r="Z32" s="29">
        <f t="shared" si="6"/>
        <v>46.89</v>
      </c>
      <c r="AA32" s="29" t="e">
        <f t="shared" ca="1" si="7"/>
        <v>#NAME?</v>
      </c>
      <c r="AB32" s="29">
        <f t="shared" si="8"/>
        <v>3.03</v>
      </c>
      <c r="AC32" s="29">
        <f t="shared" si="8"/>
        <v>302.60000000000002</v>
      </c>
      <c r="AD32" s="29">
        <f t="shared" si="8"/>
        <v>5.33</v>
      </c>
      <c r="AE32" s="29"/>
      <c r="AF32" s="30" t="e">
        <f t="shared" ca="1" si="9"/>
        <v>#NAME?</v>
      </c>
      <c r="AG32" s="30" t="e">
        <f t="shared" ca="1" si="10"/>
        <v>#NAME?</v>
      </c>
      <c r="AH32" s="21"/>
      <c r="AI32" s="29" t="e">
        <f t="shared" ca="1" si="11"/>
        <v>#NAME?</v>
      </c>
      <c r="AJ32" s="29" t="e">
        <f t="shared" ca="1" si="12"/>
        <v>#NAME?</v>
      </c>
      <c r="AK32" s="29" t="e">
        <f t="shared" ca="1" si="13"/>
        <v>#NAME?</v>
      </c>
    </row>
    <row r="33" spans="1:37">
      <c r="A33" s="33" t="s">
        <v>44</v>
      </c>
      <c r="C33">
        <v>5.3260000000000002E-2</v>
      </c>
      <c r="D33">
        <v>1.42E-3</v>
      </c>
      <c r="E33" s="21">
        <f t="shared" si="1"/>
        <v>2.8400000000000001E-3</v>
      </c>
      <c r="F33">
        <v>4.7980000000000002E-2</v>
      </c>
      <c r="G33">
        <v>5.1999999999999995E-4</v>
      </c>
      <c r="H33" s="21">
        <f t="shared" si="2"/>
        <v>1.0399999999999999E-3</v>
      </c>
      <c r="I33">
        <v>0.35214000000000001</v>
      </c>
      <c r="J33">
        <v>9.0900000000000009E-3</v>
      </c>
      <c r="K33" s="21">
        <f t="shared" si="3"/>
        <v>1.8180000000000002E-2</v>
      </c>
      <c r="M33">
        <v>340</v>
      </c>
      <c r="N33">
        <v>60.07</v>
      </c>
      <c r="O33">
        <v>302.10000000000002</v>
      </c>
      <c r="P33">
        <v>3.2</v>
      </c>
      <c r="Q33">
        <v>306.3</v>
      </c>
      <c r="R33">
        <v>6.83</v>
      </c>
      <c r="T33" s="23" t="e">
        <f ca="1">[1]!Age7corr(F33,C33,W33)</f>
        <v>#NAME?</v>
      </c>
      <c r="U33" s="23">
        <f t="shared" si="4"/>
        <v>3.2</v>
      </c>
      <c r="V33" s="23"/>
      <c r="W33" s="23">
        <f t="shared" si="5"/>
        <v>0.85718899999999998</v>
      </c>
      <c r="X33" s="21"/>
      <c r="Y33" s="29">
        <f t="shared" si="6"/>
        <v>340</v>
      </c>
      <c r="Z33" s="29">
        <f t="shared" si="6"/>
        <v>60.07</v>
      </c>
      <c r="AA33" s="29" t="e">
        <f t="shared" ca="1" si="7"/>
        <v>#NAME?</v>
      </c>
      <c r="AB33" s="29">
        <f t="shared" si="8"/>
        <v>3.2</v>
      </c>
      <c r="AC33" s="29">
        <f t="shared" si="8"/>
        <v>306.3</v>
      </c>
      <c r="AD33" s="29">
        <f t="shared" si="8"/>
        <v>6.83</v>
      </c>
      <c r="AE33" s="29"/>
      <c r="AF33" s="30" t="e">
        <f t="shared" ca="1" si="9"/>
        <v>#NAME?</v>
      </c>
      <c r="AG33" s="30" t="e">
        <f t="shared" ca="1" si="10"/>
        <v>#NAME?</v>
      </c>
      <c r="AH33" s="21"/>
      <c r="AI33" s="29" t="e">
        <f t="shared" ca="1" si="11"/>
        <v>#NAME?</v>
      </c>
      <c r="AJ33" s="29" t="e">
        <f t="shared" ca="1" si="12"/>
        <v>#NAME?</v>
      </c>
      <c r="AK33" s="29" t="e">
        <f t="shared" ca="1" si="13"/>
        <v>#NAME?</v>
      </c>
    </row>
    <row r="34" spans="1:37">
      <c r="A34" s="33" t="s">
        <v>45</v>
      </c>
      <c r="C34">
        <v>5.1529999999999999E-2</v>
      </c>
      <c r="D34">
        <v>1.8400000000000001E-3</v>
      </c>
      <c r="E34" s="21">
        <f t="shared" si="1"/>
        <v>3.6800000000000001E-3</v>
      </c>
      <c r="F34">
        <v>4.2160000000000003E-2</v>
      </c>
      <c r="G34">
        <v>5.0000000000000001E-4</v>
      </c>
      <c r="H34" s="21">
        <f t="shared" si="2"/>
        <v>1E-3</v>
      </c>
      <c r="I34">
        <v>0.29942999999999997</v>
      </c>
      <c r="J34">
        <v>1.039E-2</v>
      </c>
      <c r="K34" s="21">
        <f t="shared" si="3"/>
        <v>2.078E-2</v>
      </c>
      <c r="M34">
        <v>264.7</v>
      </c>
      <c r="N34">
        <v>79.8</v>
      </c>
      <c r="O34">
        <v>266.2</v>
      </c>
      <c r="P34">
        <v>3.11</v>
      </c>
      <c r="Q34">
        <v>266</v>
      </c>
      <c r="R34">
        <v>8.1199999999999992</v>
      </c>
      <c r="T34" s="23" t="e">
        <f ca="1">[1]!Age7corr(F34,C34,W34)</f>
        <v>#NAME?</v>
      </c>
      <c r="U34" s="23">
        <f t="shared" si="4"/>
        <v>3.11</v>
      </c>
      <c r="V34" s="23"/>
      <c r="W34" s="23">
        <f t="shared" si="5"/>
        <v>0.85395799999999999</v>
      </c>
      <c r="X34" s="21"/>
      <c r="Y34" s="29">
        <f t="shared" si="6"/>
        <v>264.7</v>
      </c>
      <c r="Z34" s="29">
        <f t="shared" si="6"/>
        <v>79.8</v>
      </c>
      <c r="AA34" s="29" t="e">
        <f t="shared" ca="1" si="7"/>
        <v>#NAME?</v>
      </c>
      <c r="AB34" s="29">
        <f t="shared" si="8"/>
        <v>3.11</v>
      </c>
      <c r="AC34" s="29">
        <f t="shared" si="8"/>
        <v>266</v>
      </c>
      <c r="AD34" s="29">
        <f t="shared" si="8"/>
        <v>8.1199999999999992</v>
      </c>
      <c r="AE34" s="29"/>
      <c r="AF34" s="30" t="e">
        <f t="shared" ca="1" si="9"/>
        <v>#NAME?</v>
      </c>
      <c r="AG34" s="30" t="e">
        <f t="shared" ca="1" si="10"/>
        <v>#NAME?</v>
      </c>
      <c r="AH34" s="21"/>
      <c r="AI34" s="29" t="e">
        <f t="shared" ca="1" si="11"/>
        <v>#NAME?</v>
      </c>
      <c r="AJ34" s="29" t="e">
        <f t="shared" ca="1" si="12"/>
        <v>#NAME?</v>
      </c>
      <c r="AK34" s="29" t="e">
        <f t="shared" ca="1" si="13"/>
        <v>#NAME?</v>
      </c>
    </row>
    <row r="35" spans="1:37">
      <c r="A35" s="33" t="s">
        <v>46</v>
      </c>
      <c r="C35">
        <v>5.1479999999999998E-2</v>
      </c>
      <c r="D35">
        <v>1.8500000000000001E-3</v>
      </c>
      <c r="E35" s="21">
        <f t="shared" si="1"/>
        <v>3.7000000000000002E-3</v>
      </c>
      <c r="F35">
        <v>4.8570000000000002E-2</v>
      </c>
      <c r="G35">
        <v>5.9000000000000003E-4</v>
      </c>
      <c r="H35" s="21">
        <f t="shared" si="2"/>
        <v>1.1800000000000001E-3</v>
      </c>
      <c r="I35">
        <v>0.34454000000000001</v>
      </c>
      <c r="J35">
        <v>1.2070000000000001E-2</v>
      </c>
      <c r="K35" s="21">
        <f t="shared" si="3"/>
        <v>2.4140000000000002E-2</v>
      </c>
      <c r="M35">
        <v>262.39999999999998</v>
      </c>
      <c r="N35">
        <v>80.48</v>
      </c>
      <c r="O35">
        <v>305.7</v>
      </c>
      <c r="P35">
        <v>3.62</v>
      </c>
      <c r="Q35">
        <v>300.60000000000002</v>
      </c>
      <c r="R35">
        <v>9.11</v>
      </c>
      <c r="T35" s="23" t="e">
        <f ca="1">[1]!Age7corr(F35,C35,W35)</f>
        <v>#NAME?</v>
      </c>
      <c r="U35" s="23">
        <f t="shared" si="4"/>
        <v>3.62</v>
      </c>
      <c r="V35" s="23"/>
      <c r="W35" s="23">
        <f t="shared" si="5"/>
        <v>0.85751299999999997</v>
      </c>
      <c r="X35" s="21"/>
      <c r="Y35" s="29">
        <f t="shared" si="6"/>
        <v>262.39999999999998</v>
      </c>
      <c r="Z35" s="29">
        <f t="shared" si="6"/>
        <v>80.48</v>
      </c>
      <c r="AA35" s="29" t="e">
        <f t="shared" ca="1" si="7"/>
        <v>#NAME?</v>
      </c>
      <c r="AB35" s="29">
        <f t="shared" si="8"/>
        <v>3.62</v>
      </c>
      <c r="AC35" s="29">
        <f t="shared" si="8"/>
        <v>300.60000000000002</v>
      </c>
      <c r="AD35" s="29">
        <f t="shared" si="8"/>
        <v>9.11</v>
      </c>
      <c r="AE35" s="29"/>
      <c r="AF35" s="30" t="e">
        <f t="shared" ca="1" si="9"/>
        <v>#NAME?</v>
      </c>
      <c r="AG35" s="30" t="e">
        <f t="shared" ca="1" si="10"/>
        <v>#NAME?</v>
      </c>
      <c r="AH35" s="21"/>
      <c r="AI35" s="29" t="e">
        <f t="shared" ca="1" si="11"/>
        <v>#NAME?</v>
      </c>
      <c r="AJ35" s="29" t="e">
        <f t="shared" ca="1" si="12"/>
        <v>#NAME?</v>
      </c>
      <c r="AK35" s="29" t="e">
        <f t="shared" ca="1" si="13"/>
        <v>#NAME?</v>
      </c>
    </row>
    <row r="36" spans="1:37">
      <c r="A36" s="33" t="s">
        <v>47</v>
      </c>
      <c r="C36">
        <v>-2.5350000000000001E-2</v>
      </c>
      <c r="D36">
        <v>5.8900000000000001E-2</v>
      </c>
      <c r="E36" s="21">
        <f t="shared" si="1"/>
        <v>0.1178</v>
      </c>
      <c r="F36">
        <v>-2.3290000000000002E-2</v>
      </c>
      <c r="G36">
        <v>9.7640000000000005E-2</v>
      </c>
      <c r="H36" s="21">
        <f t="shared" si="2"/>
        <v>0.19528000000000001</v>
      </c>
      <c r="I36">
        <v>-2.1590000000000002E-2</v>
      </c>
      <c r="J36">
        <v>0.11921</v>
      </c>
      <c r="K36" s="21">
        <f t="shared" si="3"/>
        <v>0.23841999999999999</v>
      </c>
      <c r="M36">
        <v>0.1</v>
      </c>
      <c r="N36">
        <v>0</v>
      </c>
      <c r="O36">
        <v>-151.9</v>
      </c>
      <c r="P36">
        <v>644.41999999999996</v>
      </c>
      <c r="Q36">
        <v>-22.2</v>
      </c>
      <c r="R36">
        <v>123.71</v>
      </c>
      <c r="T36" s="23" t="e">
        <f ca="1">[1]!Age7corr(F36,C36,W36)</f>
        <v>#NAME?</v>
      </c>
      <c r="U36" s="23">
        <f t="shared" si="4"/>
        <v>644.41999999999996</v>
      </c>
      <c r="V36" s="23"/>
      <c r="W36" s="23">
        <f t="shared" si="5"/>
        <v>0.81632899999999997</v>
      </c>
      <c r="X36" s="21"/>
      <c r="Y36" s="34">
        <f t="shared" si="6"/>
        <v>0.1</v>
      </c>
      <c r="Z36" s="34">
        <f t="shared" si="6"/>
        <v>0</v>
      </c>
      <c r="AA36" s="34" t="e">
        <f t="shared" ca="1" si="7"/>
        <v>#NAME?</v>
      </c>
      <c r="AB36" s="34">
        <f t="shared" si="8"/>
        <v>644.41999999999996</v>
      </c>
      <c r="AC36" s="34">
        <f t="shared" si="8"/>
        <v>-22.2</v>
      </c>
      <c r="AD36" s="34">
        <f t="shared" si="8"/>
        <v>123.71</v>
      </c>
      <c r="AE36" s="34"/>
      <c r="AF36" s="35" t="e">
        <f t="shared" ca="1" si="9"/>
        <v>#NAME?</v>
      </c>
      <c r="AG36" s="35" t="e">
        <f t="shared" ca="1" si="10"/>
        <v>#NAME?</v>
      </c>
      <c r="AH36" s="36"/>
      <c r="AI36" s="34" t="e">
        <f t="shared" ca="1" si="11"/>
        <v>#NAME?</v>
      </c>
      <c r="AJ36" s="34" t="e">
        <f t="shared" ca="1" si="12"/>
        <v>#NAME?</v>
      </c>
      <c r="AK36" s="34" t="e">
        <f t="shared" ca="1" si="13"/>
        <v>#NAME?</v>
      </c>
    </row>
    <row r="37" spans="1:37">
      <c r="A37" s="33" t="s">
        <v>48</v>
      </c>
      <c r="C37">
        <v>5.2839999999999998E-2</v>
      </c>
      <c r="D37">
        <v>1.8799999999999999E-3</v>
      </c>
      <c r="E37" s="21">
        <f t="shared" si="1"/>
        <v>3.7599999999999999E-3</v>
      </c>
      <c r="F37">
        <v>4.6710000000000002E-2</v>
      </c>
      <c r="G37">
        <v>5.8E-4</v>
      </c>
      <c r="H37" s="21">
        <f t="shared" si="2"/>
        <v>1.16E-3</v>
      </c>
      <c r="I37">
        <v>0.34011999999999998</v>
      </c>
      <c r="J37">
        <v>1.179E-2</v>
      </c>
      <c r="K37" s="21">
        <f t="shared" si="3"/>
        <v>2.358E-2</v>
      </c>
      <c r="M37">
        <v>321.8</v>
      </c>
      <c r="N37">
        <v>78.27</v>
      </c>
      <c r="O37">
        <v>294.3</v>
      </c>
      <c r="P37">
        <v>3.57</v>
      </c>
      <c r="Q37">
        <v>297.3</v>
      </c>
      <c r="R37">
        <v>8.94</v>
      </c>
      <c r="T37" s="23" t="e">
        <f ca="1">[1]!Age7corr(F37,C37,W37)</f>
        <v>#NAME?</v>
      </c>
      <c r="U37" s="23">
        <f t="shared" si="4"/>
        <v>3.57</v>
      </c>
      <c r="V37" s="23"/>
      <c r="W37" s="23">
        <f t="shared" si="5"/>
        <v>0.856487</v>
      </c>
      <c r="X37" s="21"/>
      <c r="Y37" s="29">
        <f t="shared" si="6"/>
        <v>321.8</v>
      </c>
      <c r="Z37" s="29">
        <f t="shared" si="6"/>
        <v>78.27</v>
      </c>
      <c r="AA37" s="29" t="e">
        <f t="shared" ca="1" si="7"/>
        <v>#NAME?</v>
      </c>
      <c r="AB37" s="29">
        <f t="shared" si="8"/>
        <v>3.57</v>
      </c>
      <c r="AC37" s="29">
        <f t="shared" si="8"/>
        <v>297.3</v>
      </c>
      <c r="AD37" s="29">
        <f t="shared" si="8"/>
        <v>8.94</v>
      </c>
      <c r="AE37" s="29"/>
      <c r="AF37" s="30" t="e">
        <f t="shared" ca="1" si="9"/>
        <v>#NAME?</v>
      </c>
      <c r="AG37" s="30" t="e">
        <f t="shared" ca="1" si="10"/>
        <v>#NAME?</v>
      </c>
      <c r="AH37" s="21"/>
      <c r="AI37" s="29" t="e">
        <f t="shared" ca="1" si="11"/>
        <v>#NAME?</v>
      </c>
      <c r="AJ37" s="29" t="e">
        <f t="shared" ca="1" si="12"/>
        <v>#NAME?</v>
      </c>
      <c r="AK37" s="29" t="e">
        <f t="shared" ca="1" si="13"/>
        <v>#NAME?</v>
      </c>
    </row>
    <row r="38" spans="1:37">
      <c r="A38" s="33" t="s">
        <v>49</v>
      </c>
      <c r="C38">
        <v>9.325E-2</v>
      </c>
      <c r="D38">
        <v>5.6299999999999996E-3</v>
      </c>
      <c r="E38" s="21">
        <f t="shared" si="1"/>
        <v>1.1259999999999999E-2</v>
      </c>
      <c r="F38">
        <v>5.142E-2</v>
      </c>
      <c r="G38">
        <v>1.06E-3</v>
      </c>
      <c r="H38" s="21">
        <f t="shared" si="2"/>
        <v>2.1199999999999999E-3</v>
      </c>
      <c r="I38">
        <v>0.66032000000000002</v>
      </c>
      <c r="J38">
        <v>3.8300000000000001E-2</v>
      </c>
      <c r="K38" s="21">
        <f t="shared" si="3"/>
        <v>7.6600000000000001E-2</v>
      </c>
      <c r="M38">
        <v>1493</v>
      </c>
      <c r="N38">
        <v>110.22</v>
      </c>
      <c r="O38">
        <v>323.2</v>
      </c>
      <c r="P38">
        <v>6.51</v>
      </c>
      <c r="Q38">
        <v>514.79999999999995</v>
      </c>
      <c r="R38">
        <v>23.42</v>
      </c>
      <c r="T38" s="23" t="e">
        <f ca="1">[1]!Age7corr(F38,C38,W38)</f>
        <v>#NAME?</v>
      </c>
      <c r="U38" s="23">
        <f t="shared" si="4"/>
        <v>6.51</v>
      </c>
      <c r="V38" s="23"/>
      <c r="W38" s="23">
        <f t="shared" si="5"/>
        <v>0.85908799999999996</v>
      </c>
      <c r="X38" s="21"/>
      <c r="Y38" s="29">
        <f t="shared" si="6"/>
        <v>1493</v>
      </c>
      <c r="Z38" s="29">
        <f t="shared" si="6"/>
        <v>110.22</v>
      </c>
      <c r="AA38" s="29" t="e">
        <f t="shared" ca="1" si="7"/>
        <v>#NAME?</v>
      </c>
      <c r="AB38" s="29">
        <f t="shared" si="8"/>
        <v>6.51</v>
      </c>
      <c r="AC38" s="29">
        <f t="shared" si="8"/>
        <v>514.79999999999995</v>
      </c>
      <c r="AD38" s="29">
        <f t="shared" si="8"/>
        <v>23.42</v>
      </c>
      <c r="AE38" s="29"/>
      <c r="AF38" s="30" t="e">
        <f t="shared" ca="1" si="9"/>
        <v>#NAME?</v>
      </c>
      <c r="AG38" s="30" t="e">
        <f t="shared" ca="1" si="10"/>
        <v>#NAME?</v>
      </c>
      <c r="AH38" s="21"/>
      <c r="AI38" s="29" t="e">
        <f t="shared" ca="1" si="11"/>
        <v>#NAME?</v>
      </c>
      <c r="AJ38" s="29" t="e">
        <f t="shared" ca="1" si="12"/>
        <v>#NAME?</v>
      </c>
      <c r="AK38" s="29" t="e">
        <f t="shared" ca="1" si="13"/>
        <v>#NAME?</v>
      </c>
    </row>
    <row r="39" spans="1:37">
      <c r="A39" s="33" t="s">
        <v>50</v>
      </c>
      <c r="C39">
        <v>5.1790000000000003E-2</v>
      </c>
      <c r="D39">
        <v>1.6299999999999999E-3</v>
      </c>
      <c r="E39" s="21">
        <f t="shared" si="1"/>
        <v>3.2599999999999999E-3</v>
      </c>
      <c r="F39">
        <v>4.2950000000000002E-2</v>
      </c>
      <c r="G39">
        <v>4.8999999999999998E-4</v>
      </c>
      <c r="H39" s="21">
        <f t="shared" si="2"/>
        <v>9.7999999999999997E-4</v>
      </c>
      <c r="I39">
        <v>0.30654999999999999</v>
      </c>
      <c r="J39">
        <v>9.4000000000000004E-3</v>
      </c>
      <c r="K39" s="21">
        <f t="shared" si="3"/>
        <v>1.8800000000000001E-2</v>
      </c>
      <c r="M39">
        <v>276.2</v>
      </c>
      <c r="N39">
        <v>70.63</v>
      </c>
      <c r="O39">
        <v>271.10000000000002</v>
      </c>
      <c r="P39">
        <v>3.04</v>
      </c>
      <c r="Q39">
        <v>271.5</v>
      </c>
      <c r="R39">
        <v>7.31</v>
      </c>
      <c r="T39" s="23" t="e">
        <f ca="1">[1]!Age7corr(F39,C39,W39)</f>
        <v>#NAME?</v>
      </c>
      <c r="U39" s="23">
        <f t="shared" si="4"/>
        <v>3.04</v>
      </c>
      <c r="V39" s="23"/>
      <c r="W39" s="23">
        <f t="shared" si="5"/>
        <v>0.85439899999999991</v>
      </c>
      <c r="X39" s="21"/>
      <c r="Y39" s="29">
        <f t="shared" si="6"/>
        <v>276.2</v>
      </c>
      <c r="Z39" s="29">
        <f t="shared" si="6"/>
        <v>70.63</v>
      </c>
      <c r="AA39" s="29" t="e">
        <f t="shared" ca="1" si="7"/>
        <v>#NAME?</v>
      </c>
      <c r="AB39" s="29">
        <f t="shared" si="8"/>
        <v>3.04</v>
      </c>
      <c r="AC39" s="29">
        <f t="shared" si="8"/>
        <v>271.5</v>
      </c>
      <c r="AD39" s="29">
        <f t="shared" si="8"/>
        <v>7.31</v>
      </c>
      <c r="AE39" s="29"/>
      <c r="AF39" s="30" t="e">
        <f t="shared" ca="1" si="9"/>
        <v>#NAME?</v>
      </c>
      <c r="AG39" s="30" t="e">
        <f t="shared" ca="1" si="10"/>
        <v>#NAME?</v>
      </c>
      <c r="AH39" s="21"/>
      <c r="AI39" s="29" t="e">
        <f t="shared" ca="1" si="11"/>
        <v>#NAME?</v>
      </c>
      <c r="AJ39" s="29" t="e">
        <f t="shared" ca="1" si="12"/>
        <v>#NAME?</v>
      </c>
      <c r="AK39" s="29" t="e">
        <f t="shared" ca="1" si="13"/>
        <v>#NAME?</v>
      </c>
    </row>
    <row r="40" spans="1:37">
      <c r="A40" s="33" t="s">
        <v>51</v>
      </c>
      <c r="C40">
        <v>5.169E-2</v>
      </c>
      <c r="D40">
        <v>1.3500000000000001E-3</v>
      </c>
      <c r="E40" s="21">
        <f t="shared" si="1"/>
        <v>2.7000000000000001E-3</v>
      </c>
      <c r="F40">
        <v>4.274E-2</v>
      </c>
      <c r="G40">
        <v>4.4000000000000002E-4</v>
      </c>
      <c r="H40" s="21">
        <f t="shared" si="2"/>
        <v>8.8000000000000003E-4</v>
      </c>
      <c r="I40">
        <v>0.30443999999999999</v>
      </c>
      <c r="J40">
        <v>7.6800000000000002E-3</v>
      </c>
      <c r="K40" s="21">
        <f t="shared" si="3"/>
        <v>1.536E-2</v>
      </c>
      <c r="M40">
        <v>271.7</v>
      </c>
      <c r="N40">
        <v>58.77</v>
      </c>
      <c r="O40">
        <v>269.8</v>
      </c>
      <c r="P40">
        <v>2.75</v>
      </c>
      <c r="Q40">
        <v>269.89999999999998</v>
      </c>
      <c r="R40">
        <v>5.98</v>
      </c>
      <c r="T40" s="23" t="e">
        <f ca="1">[1]!Age7corr(F40,C40,W40)</f>
        <v>#NAME?</v>
      </c>
      <c r="U40" s="23">
        <f t="shared" si="4"/>
        <v>2.75</v>
      </c>
      <c r="V40" s="23"/>
      <c r="W40" s="23">
        <f t="shared" si="5"/>
        <v>0.85428199999999999</v>
      </c>
      <c r="X40" s="21"/>
      <c r="Y40" s="29">
        <f t="shared" si="6"/>
        <v>271.7</v>
      </c>
      <c r="Z40" s="29">
        <f t="shared" si="6"/>
        <v>58.77</v>
      </c>
      <c r="AA40" s="29" t="e">
        <f t="shared" ca="1" si="7"/>
        <v>#NAME?</v>
      </c>
      <c r="AB40" s="29">
        <f t="shared" si="8"/>
        <v>2.75</v>
      </c>
      <c r="AC40" s="29">
        <f t="shared" si="8"/>
        <v>269.89999999999998</v>
      </c>
      <c r="AD40" s="29">
        <f t="shared" si="8"/>
        <v>5.98</v>
      </c>
      <c r="AE40" s="29"/>
      <c r="AF40" s="30" t="e">
        <f t="shared" ca="1" si="9"/>
        <v>#NAME?</v>
      </c>
      <c r="AG40" s="30" t="e">
        <f t="shared" ca="1" si="10"/>
        <v>#NAME?</v>
      </c>
      <c r="AH40" s="21"/>
      <c r="AI40" s="29" t="e">
        <f t="shared" ca="1" si="11"/>
        <v>#NAME?</v>
      </c>
      <c r="AJ40" s="29" t="e">
        <f t="shared" ca="1" si="12"/>
        <v>#NAME?</v>
      </c>
      <c r="AK40" s="29" t="e">
        <f t="shared" ca="1" si="13"/>
        <v>#NAME?</v>
      </c>
    </row>
    <row r="41" spans="1:37">
      <c r="A41" s="33" t="s">
        <v>52</v>
      </c>
      <c r="C41">
        <v>5.2789999999999997E-2</v>
      </c>
      <c r="D41">
        <v>6.4999999999999997E-3</v>
      </c>
      <c r="E41" s="21">
        <f t="shared" si="1"/>
        <v>1.2999999999999999E-2</v>
      </c>
      <c r="F41">
        <v>4.9209999999999997E-2</v>
      </c>
      <c r="G41">
        <v>1.5E-3</v>
      </c>
      <c r="H41" s="21">
        <f t="shared" si="2"/>
        <v>3.0000000000000001E-3</v>
      </c>
      <c r="I41">
        <v>0.35765999999999998</v>
      </c>
      <c r="J41">
        <v>4.299E-2</v>
      </c>
      <c r="K41" s="21">
        <f t="shared" si="3"/>
        <v>8.5980000000000001E-2</v>
      </c>
      <c r="M41">
        <v>319.60000000000002</v>
      </c>
      <c r="N41">
        <v>257.99</v>
      </c>
      <c r="O41">
        <v>309.7</v>
      </c>
      <c r="P41">
        <v>9.2100000000000009</v>
      </c>
      <c r="Q41">
        <v>310.5</v>
      </c>
      <c r="R41">
        <v>32.15</v>
      </c>
      <c r="T41" s="23" t="e">
        <f ca="1">[1]!Age7corr(F41,C41,W41)</f>
        <v>#NAME?</v>
      </c>
      <c r="U41" s="23">
        <f t="shared" si="4"/>
        <v>9.2100000000000009</v>
      </c>
      <c r="V41" s="23"/>
      <c r="W41" s="23">
        <f t="shared" si="5"/>
        <v>0.857873</v>
      </c>
      <c r="X41" s="21"/>
      <c r="Y41" s="29">
        <f t="shared" si="6"/>
        <v>319.60000000000002</v>
      </c>
      <c r="Z41" s="29">
        <f t="shared" si="6"/>
        <v>257.99</v>
      </c>
      <c r="AA41" s="29" t="e">
        <f t="shared" ca="1" si="7"/>
        <v>#NAME?</v>
      </c>
      <c r="AB41" s="29">
        <f t="shared" si="8"/>
        <v>9.2100000000000009</v>
      </c>
      <c r="AC41" s="29">
        <f t="shared" si="8"/>
        <v>310.5</v>
      </c>
      <c r="AD41" s="29">
        <f t="shared" si="8"/>
        <v>32.15</v>
      </c>
      <c r="AE41" s="29"/>
      <c r="AF41" s="30" t="e">
        <f t="shared" ca="1" si="9"/>
        <v>#NAME?</v>
      </c>
      <c r="AG41" s="30" t="e">
        <f t="shared" ca="1" si="10"/>
        <v>#NAME?</v>
      </c>
      <c r="AH41" s="21"/>
      <c r="AI41" s="29" t="e">
        <f t="shared" ca="1" si="11"/>
        <v>#NAME?</v>
      </c>
      <c r="AJ41" s="29" t="e">
        <f t="shared" ca="1" si="12"/>
        <v>#NAME?</v>
      </c>
      <c r="AK41" s="29" t="e">
        <f t="shared" ca="1" si="13"/>
        <v>#NAME?</v>
      </c>
    </row>
    <row r="42" spans="1:37">
      <c r="A42" s="33" t="s">
        <v>53</v>
      </c>
      <c r="C42">
        <v>5.2810000000000003E-2</v>
      </c>
      <c r="D42">
        <v>1.5399999999999999E-3</v>
      </c>
      <c r="E42" s="21">
        <f t="shared" si="1"/>
        <v>3.0799999999999998E-3</v>
      </c>
      <c r="F42">
        <v>4.9509999999999998E-2</v>
      </c>
      <c r="G42">
        <v>5.5000000000000003E-4</v>
      </c>
      <c r="H42" s="21">
        <f t="shared" si="2"/>
        <v>1.1000000000000001E-3</v>
      </c>
      <c r="I42">
        <v>0.36029</v>
      </c>
      <c r="J42">
        <v>1.018E-2</v>
      </c>
      <c r="K42" s="21">
        <f t="shared" si="3"/>
        <v>2.036E-2</v>
      </c>
      <c r="M42">
        <v>320.39999999999998</v>
      </c>
      <c r="N42">
        <v>64.790000000000006</v>
      </c>
      <c r="O42">
        <v>311.5</v>
      </c>
      <c r="P42">
        <v>3.38</v>
      </c>
      <c r="Q42">
        <v>312.39999999999998</v>
      </c>
      <c r="R42">
        <v>7.6</v>
      </c>
      <c r="T42" s="23" t="e">
        <f ca="1">[1]!Age7corr(F42,C42,W42)</f>
        <v>#NAME?</v>
      </c>
      <c r="U42" s="23">
        <f t="shared" si="4"/>
        <v>3.38</v>
      </c>
      <c r="V42" s="23"/>
      <c r="W42" s="23">
        <f t="shared" si="5"/>
        <v>0.85803499999999999</v>
      </c>
      <c r="X42" s="21"/>
      <c r="Y42" s="29">
        <f t="shared" si="6"/>
        <v>320.39999999999998</v>
      </c>
      <c r="Z42" s="29">
        <f t="shared" si="6"/>
        <v>64.790000000000006</v>
      </c>
      <c r="AA42" s="29" t="e">
        <f t="shared" ca="1" si="7"/>
        <v>#NAME?</v>
      </c>
      <c r="AB42" s="29">
        <f t="shared" si="8"/>
        <v>3.38</v>
      </c>
      <c r="AC42" s="29">
        <f t="shared" si="8"/>
        <v>312.39999999999998</v>
      </c>
      <c r="AD42" s="29">
        <f t="shared" si="8"/>
        <v>7.6</v>
      </c>
      <c r="AE42" s="29"/>
      <c r="AF42" s="30" t="e">
        <f t="shared" ca="1" si="9"/>
        <v>#NAME?</v>
      </c>
      <c r="AG42" s="30" t="e">
        <f t="shared" ca="1" si="10"/>
        <v>#NAME?</v>
      </c>
      <c r="AH42" s="21"/>
      <c r="AI42" s="29" t="e">
        <f t="shared" ca="1" si="11"/>
        <v>#NAME?</v>
      </c>
      <c r="AJ42" s="29" t="e">
        <f t="shared" ca="1" si="12"/>
        <v>#NAME?</v>
      </c>
      <c r="AK42" s="29" t="e">
        <f t="shared" ca="1" si="13"/>
        <v>#NAME?</v>
      </c>
    </row>
    <row r="43" spans="1:37">
      <c r="A43" s="33" t="s">
        <v>54</v>
      </c>
      <c r="C43">
        <v>5.484E-2</v>
      </c>
      <c r="D43">
        <v>1.6999999999999999E-3</v>
      </c>
      <c r="E43" s="21">
        <f t="shared" si="1"/>
        <v>3.3999999999999998E-3</v>
      </c>
      <c r="F43">
        <v>4.8239999999999998E-2</v>
      </c>
      <c r="G43">
        <v>5.6999999999999998E-4</v>
      </c>
      <c r="H43" s="21">
        <f t="shared" si="2"/>
        <v>1.14E-3</v>
      </c>
      <c r="I43">
        <v>0.36442000000000002</v>
      </c>
      <c r="J43">
        <v>1.0999999999999999E-2</v>
      </c>
      <c r="K43" s="21">
        <f t="shared" si="3"/>
        <v>2.1999999999999999E-2</v>
      </c>
      <c r="M43">
        <v>405.6</v>
      </c>
      <c r="N43">
        <v>67.239999999999995</v>
      </c>
      <c r="O43">
        <v>303.7</v>
      </c>
      <c r="P43">
        <v>3.5</v>
      </c>
      <c r="Q43">
        <v>315.5</v>
      </c>
      <c r="R43">
        <v>8.18</v>
      </c>
      <c r="T43" s="23" t="e">
        <f ca="1">[1]!Age7corr(F43,C43,W43)</f>
        <v>#NAME?</v>
      </c>
      <c r="U43" s="23">
        <f t="shared" si="4"/>
        <v>3.5</v>
      </c>
      <c r="V43" s="23"/>
      <c r="W43" s="23">
        <f t="shared" si="5"/>
        <v>0.85733300000000001</v>
      </c>
      <c r="X43" s="21"/>
      <c r="Y43" s="29">
        <f t="shared" si="6"/>
        <v>405.6</v>
      </c>
      <c r="Z43" s="29">
        <f t="shared" si="6"/>
        <v>67.239999999999995</v>
      </c>
      <c r="AA43" s="29" t="e">
        <f t="shared" ca="1" si="7"/>
        <v>#NAME?</v>
      </c>
      <c r="AB43" s="29">
        <f t="shared" si="8"/>
        <v>3.5</v>
      </c>
      <c r="AC43" s="29">
        <f t="shared" si="8"/>
        <v>315.5</v>
      </c>
      <c r="AD43" s="29">
        <f t="shared" si="8"/>
        <v>8.18</v>
      </c>
      <c r="AE43" s="29"/>
      <c r="AF43" s="30" t="e">
        <f t="shared" ca="1" si="9"/>
        <v>#NAME?</v>
      </c>
      <c r="AG43" s="30" t="e">
        <f t="shared" ca="1" si="10"/>
        <v>#NAME?</v>
      </c>
      <c r="AH43" s="21"/>
      <c r="AI43" s="29" t="e">
        <f t="shared" ca="1" si="11"/>
        <v>#NAME?</v>
      </c>
      <c r="AJ43" s="29" t="e">
        <f t="shared" ca="1" si="12"/>
        <v>#NAME?</v>
      </c>
      <c r="AK43" s="29" t="e">
        <f t="shared" ca="1" si="13"/>
        <v>#NAME?</v>
      </c>
    </row>
    <row r="44" spans="1:37">
      <c r="A44" s="33" t="s">
        <v>55</v>
      </c>
      <c r="C44">
        <v>5.4820000000000001E-2</v>
      </c>
      <c r="D44">
        <v>2.0799999999999998E-3</v>
      </c>
      <c r="E44" s="21">
        <f t="shared" si="1"/>
        <v>4.1599999999999996E-3</v>
      </c>
      <c r="F44">
        <v>5.8189999999999999E-2</v>
      </c>
      <c r="G44">
        <v>7.6000000000000004E-4</v>
      </c>
      <c r="H44" s="21">
        <f t="shared" si="2"/>
        <v>1.5200000000000001E-3</v>
      </c>
      <c r="I44">
        <v>0.43930000000000002</v>
      </c>
      <c r="J44">
        <v>1.626E-2</v>
      </c>
      <c r="K44" s="21">
        <f t="shared" si="3"/>
        <v>3.252E-2</v>
      </c>
      <c r="M44">
        <v>404.8</v>
      </c>
      <c r="N44">
        <v>82.27</v>
      </c>
      <c r="O44">
        <v>364.6</v>
      </c>
      <c r="P44">
        <v>4.5999999999999996</v>
      </c>
      <c r="Q44">
        <v>369.8</v>
      </c>
      <c r="R44">
        <v>11.47</v>
      </c>
      <c r="T44" s="23" t="e">
        <f ca="1">[1]!Age7corr(F44,C44,W44)</f>
        <v>#NAME?</v>
      </c>
      <c r="U44" s="23">
        <f t="shared" si="4"/>
        <v>4.5999999999999996</v>
      </c>
      <c r="V44" s="23"/>
      <c r="W44" s="23">
        <f t="shared" si="5"/>
        <v>0.86281399999999997</v>
      </c>
      <c r="X44" s="21"/>
      <c r="Y44" s="29">
        <f t="shared" si="6"/>
        <v>404.8</v>
      </c>
      <c r="Z44" s="29">
        <f t="shared" si="6"/>
        <v>82.27</v>
      </c>
      <c r="AA44" s="29" t="e">
        <f t="shared" ca="1" si="7"/>
        <v>#NAME?</v>
      </c>
      <c r="AB44" s="29">
        <f t="shared" si="8"/>
        <v>4.5999999999999996</v>
      </c>
      <c r="AC44" s="29">
        <f t="shared" si="8"/>
        <v>369.8</v>
      </c>
      <c r="AD44" s="29">
        <f t="shared" si="8"/>
        <v>11.47</v>
      </c>
      <c r="AE44" s="29"/>
      <c r="AF44" s="30" t="e">
        <f t="shared" ca="1" si="9"/>
        <v>#NAME?</v>
      </c>
      <c r="AG44" s="30" t="e">
        <f t="shared" ca="1" si="10"/>
        <v>#NAME?</v>
      </c>
      <c r="AH44" s="21"/>
      <c r="AI44" s="29" t="e">
        <f t="shared" ca="1" si="11"/>
        <v>#NAME?</v>
      </c>
      <c r="AJ44" s="29" t="e">
        <f t="shared" ca="1" si="12"/>
        <v>#NAME?</v>
      </c>
      <c r="AK44" s="29" t="e">
        <f t="shared" ca="1" si="13"/>
        <v>#NAME?</v>
      </c>
    </row>
    <row r="45" spans="1:37">
      <c r="A45" s="33" t="s">
        <v>56</v>
      </c>
      <c r="C45">
        <v>0.18009</v>
      </c>
      <c r="D45">
        <v>2.3500000000000001E-3</v>
      </c>
      <c r="E45" s="21">
        <f t="shared" si="1"/>
        <v>4.7000000000000002E-3</v>
      </c>
      <c r="F45">
        <v>0.49524000000000001</v>
      </c>
      <c r="G45">
        <v>4.9199999999999999E-3</v>
      </c>
      <c r="H45" s="21">
        <f t="shared" si="2"/>
        <v>9.8399999999999998E-3</v>
      </c>
      <c r="I45">
        <v>12.289849999999999</v>
      </c>
      <c r="J45">
        <v>0.15007999999999999</v>
      </c>
      <c r="K45" s="21">
        <f t="shared" si="3"/>
        <v>0.30015999999999998</v>
      </c>
      <c r="M45">
        <v>2653.7</v>
      </c>
      <c r="N45">
        <v>21.46</v>
      </c>
      <c r="O45">
        <v>2593.3000000000002</v>
      </c>
      <c r="P45">
        <v>21.23</v>
      </c>
      <c r="Q45">
        <v>2626.8</v>
      </c>
      <c r="R45">
        <v>11.47</v>
      </c>
      <c r="T45" s="23" t="e">
        <f ca="1">[1]!Age7corr(F45,C45,W45)</f>
        <v>#NAME?</v>
      </c>
      <c r="U45" s="23">
        <f t="shared" si="4"/>
        <v>21.23</v>
      </c>
      <c r="V45" s="23"/>
      <c r="W45" s="23">
        <f t="shared" si="5"/>
        <v>1.0633969999999999</v>
      </c>
      <c r="X45" s="21"/>
      <c r="Y45" s="29">
        <f t="shared" si="6"/>
        <v>2653.7</v>
      </c>
      <c r="Z45" s="29">
        <f t="shared" si="6"/>
        <v>21.46</v>
      </c>
      <c r="AA45" s="29" t="e">
        <f t="shared" ca="1" si="7"/>
        <v>#NAME?</v>
      </c>
      <c r="AB45" s="29">
        <f t="shared" si="8"/>
        <v>21.23</v>
      </c>
      <c r="AC45" s="29">
        <f t="shared" si="8"/>
        <v>2626.8</v>
      </c>
      <c r="AD45" s="29">
        <f t="shared" si="8"/>
        <v>11.47</v>
      </c>
      <c r="AE45" s="29"/>
      <c r="AF45" s="30" t="e">
        <f t="shared" ca="1" si="9"/>
        <v>#NAME?</v>
      </c>
      <c r="AG45" s="30" t="e">
        <f t="shared" ca="1" si="10"/>
        <v>#NAME?</v>
      </c>
      <c r="AH45" s="21"/>
      <c r="AI45" s="29" t="e">
        <f t="shared" ca="1" si="11"/>
        <v>#NAME?</v>
      </c>
      <c r="AJ45" s="29" t="e">
        <f t="shared" ca="1" si="12"/>
        <v>#NAME?</v>
      </c>
      <c r="AK45" s="29" t="e">
        <f t="shared" ca="1" si="13"/>
        <v>#NAME?</v>
      </c>
    </row>
    <row r="46" spans="1:37">
      <c r="A46" s="33" t="s">
        <v>57</v>
      </c>
      <c r="C46">
        <v>5.3850000000000002E-2</v>
      </c>
      <c r="D46">
        <v>2.0799999999999998E-3</v>
      </c>
      <c r="E46" s="21">
        <f t="shared" si="1"/>
        <v>4.1599999999999996E-3</v>
      </c>
      <c r="F46">
        <v>4.4929999999999998E-2</v>
      </c>
      <c r="G46">
        <v>6.2E-4</v>
      </c>
      <c r="H46" s="21">
        <f t="shared" si="2"/>
        <v>1.24E-3</v>
      </c>
      <c r="I46">
        <v>0.33340999999999998</v>
      </c>
      <c r="J46">
        <v>1.2630000000000001E-2</v>
      </c>
      <c r="K46" s="21">
        <f t="shared" si="3"/>
        <v>2.5260000000000001E-2</v>
      </c>
      <c r="M46">
        <v>364.5</v>
      </c>
      <c r="N46">
        <v>84.6</v>
      </c>
      <c r="O46">
        <v>283.3</v>
      </c>
      <c r="P46">
        <v>3.83</v>
      </c>
      <c r="Q46">
        <v>292.2</v>
      </c>
      <c r="R46">
        <v>9.6199999999999992</v>
      </c>
      <c r="T46" s="23" t="e">
        <f ca="1">[1]!Age7corr(F46,C46,W46)</f>
        <v>#NAME?</v>
      </c>
      <c r="U46" s="23">
        <f t="shared" si="4"/>
        <v>3.83</v>
      </c>
      <c r="V46" s="23"/>
      <c r="W46" s="23">
        <f t="shared" si="5"/>
        <v>0.85549699999999995</v>
      </c>
      <c r="X46" s="21"/>
      <c r="Y46" s="29">
        <f t="shared" si="6"/>
        <v>364.5</v>
      </c>
      <c r="Z46" s="29">
        <f t="shared" si="6"/>
        <v>84.6</v>
      </c>
      <c r="AA46" s="29" t="e">
        <f t="shared" ca="1" si="7"/>
        <v>#NAME?</v>
      </c>
      <c r="AB46" s="29">
        <f t="shared" si="8"/>
        <v>3.83</v>
      </c>
      <c r="AC46" s="29">
        <f t="shared" si="8"/>
        <v>292.2</v>
      </c>
      <c r="AD46" s="29">
        <f t="shared" si="8"/>
        <v>9.6199999999999992</v>
      </c>
      <c r="AE46" s="29"/>
      <c r="AF46" s="30" t="e">
        <f t="shared" ca="1" si="9"/>
        <v>#NAME?</v>
      </c>
      <c r="AG46" s="30" t="e">
        <f t="shared" ca="1" si="10"/>
        <v>#NAME?</v>
      </c>
      <c r="AH46" s="21"/>
      <c r="AI46" s="29" t="e">
        <f t="shared" ca="1" si="11"/>
        <v>#NAME?</v>
      </c>
      <c r="AJ46" s="29" t="e">
        <f t="shared" ca="1" si="12"/>
        <v>#NAME?</v>
      </c>
      <c r="AK46" s="29" t="e">
        <f t="shared" ca="1" si="13"/>
        <v>#NAME?</v>
      </c>
    </row>
    <row r="47" spans="1:37">
      <c r="A47" s="33" t="s">
        <v>58</v>
      </c>
      <c r="C47">
        <v>0.15855</v>
      </c>
      <c r="D47">
        <v>2.0899999999999998E-3</v>
      </c>
      <c r="E47" s="21">
        <f t="shared" si="1"/>
        <v>4.1799999999999997E-3</v>
      </c>
      <c r="F47">
        <v>0.46323999999999999</v>
      </c>
      <c r="G47">
        <v>4.5799999999999999E-3</v>
      </c>
      <c r="H47" s="21">
        <f t="shared" si="2"/>
        <v>9.1599999999999997E-3</v>
      </c>
      <c r="I47">
        <v>10.12233</v>
      </c>
      <c r="J47">
        <v>0.12523999999999999</v>
      </c>
      <c r="K47" s="21">
        <f t="shared" si="3"/>
        <v>0.25047999999999998</v>
      </c>
      <c r="M47">
        <v>2440.3000000000002</v>
      </c>
      <c r="N47">
        <v>22.14</v>
      </c>
      <c r="O47">
        <v>2453.8000000000002</v>
      </c>
      <c r="P47">
        <v>20.190000000000001</v>
      </c>
      <c r="Q47">
        <v>2446</v>
      </c>
      <c r="R47">
        <v>11.43</v>
      </c>
      <c r="T47" s="23" t="e">
        <f ca="1">[1]!Age7corr(F47,C47,W47)</f>
        <v>#NAME?</v>
      </c>
      <c r="U47" s="23">
        <f t="shared" si="4"/>
        <v>20.190000000000001</v>
      </c>
      <c r="V47" s="23"/>
      <c r="W47" s="23">
        <f t="shared" si="5"/>
        <v>1.0508420000000001</v>
      </c>
      <c r="X47" s="21"/>
      <c r="Y47" s="29">
        <f t="shared" si="6"/>
        <v>2440.3000000000002</v>
      </c>
      <c r="Z47" s="29">
        <f t="shared" si="6"/>
        <v>22.14</v>
      </c>
      <c r="AA47" s="29" t="e">
        <f t="shared" ca="1" si="7"/>
        <v>#NAME?</v>
      </c>
      <c r="AB47" s="29">
        <f t="shared" si="8"/>
        <v>20.190000000000001</v>
      </c>
      <c r="AC47" s="29">
        <f t="shared" si="8"/>
        <v>2446</v>
      </c>
      <c r="AD47" s="29">
        <f t="shared" si="8"/>
        <v>11.43</v>
      </c>
      <c r="AE47" s="29"/>
      <c r="AF47" s="30" t="e">
        <f t="shared" ca="1" si="9"/>
        <v>#NAME?</v>
      </c>
      <c r="AG47" s="30" t="e">
        <f t="shared" ca="1" si="10"/>
        <v>#NAME?</v>
      </c>
      <c r="AH47" s="21"/>
      <c r="AI47" s="29" t="e">
        <f t="shared" ca="1" si="11"/>
        <v>#NAME?</v>
      </c>
      <c r="AJ47" s="29" t="e">
        <f t="shared" ca="1" si="12"/>
        <v>#NAME?</v>
      </c>
      <c r="AK47" s="29" t="e">
        <f t="shared" ca="1" si="13"/>
        <v>#NAME?</v>
      </c>
    </row>
    <row r="48" spans="1:37">
      <c r="A48" s="33" t="s">
        <v>59</v>
      </c>
      <c r="C48">
        <v>5.2510000000000001E-2</v>
      </c>
      <c r="D48">
        <v>1.73E-3</v>
      </c>
      <c r="E48" s="21">
        <f t="shared" si="1"/>
        <v>3.46E-3</v>
      </c>
      <c r="F48">
        <v>5.178E-2</v>
      </c>
      <c r="G48">
        <v>6.3000000000000003E-4</v>
      </c>
      <c r="H48" s="21">
        <f t="shared" si="2"/>
        <v>1.2600000000000001E-3</v>
      </c>
      <c r="I48">
        <v>0.37444</v>
      </c>
      <c r="J48">
        <v>1.2019999999999999E-2</v>
      </c>
      <c r="K48" s="21">
        <f t="shared" si="3"/>
        <v>2.4039999999999999E-2</v>
      </c>
      <c r="M48">
        <v>307.60000000000002</v>
      </c>
      <c r="N48">
        <v>73.03</v>
      </c>
      <c r="O48">
        <v>325.39999999999998</v>
      </c>
      <c r="P48">
        <v>3.89</v>
      </c>
      <c r="Q48">
        <v>322.89999999999998</v>
      </c>
      <c r="R48">
        <v>8.8800000000000008</v>
      </c>
      <c r="T48" s="23" t="e">
        <f ca="1">[1]!Age7corr(F48,C48,W48)</f>
        <v>#NAME?</v>
      </c>
      <c r="U48" s="23">
        <f t="shared" si="4"/>
        <v>3.89</v>
      </c>
      <c r="V48" s="23"/>
      <c r="W48" s="23">
        <f t="shared" si="5"/>
        <v>0.85928599999999999</v>
      </c>
      <c r="X48" s="21"/>
      <c r="Y48" s="29">
        <f t="shared" si="6"/>
        <v>307.60000000000002</v>
      </c>
      <c r="Z48" s="29">
        <f t="shared" si="6"/>
        <v>73.03</v>
      </c>
      <c r="AA48" s="29" t="e">
        <f t="shared" ca="1" si="7"/>
        <v>#NAME?</v>
      </c>
      <c r="AB48" s="29">
        <f t="shared" si="8"/>
        <v>3.89</v>
      </c>
      <c r="AC48" s="29">
        <f t="shared" si="8"/>
        <v>322.89999999999998</v>
      </c>
      <c r="AD48" s="29">
        <f t="shared" si="8"/>
        <v>8.8800000000000008</v>
      </c>
      <c r="AE48" s="29"/>
      <c r="AF48" s="30" t="e">
        <f t="shared" ca="1" si="9"/>
        <v>#NAME?</v>
      </c>
      <c r="AG48" s="30" t="e">
        <f t="shared" ca="1" si="10"/>
        <v>#NAME?</v>
      </c>
      <c r="AH48" s="21"/>
      <c r="AI48" s="29" t="e">
        <f t="shared" ca="1" si="11"/>
        <v>#NAME?</v>
      </c>
      <c r="AJ48" s="29" t="e">
        <f t="shared" ca="1" si="12"/>
        <v>#NAME?</v>
      </c>
      <c r="AK48" s="29" t="e">
        <f t="shared" ca="1" si="13"/>
        <v>#NAME?</v>
      </c>
    </row>
    <row r="49" spans="1:37">
      <c r="A49" s="33" t="s">
        <v>60</v>
      </c>
      <c r="C49">
        <v>5.5E-2</v>
      </c>
      <c r="D49">
        <v>2.1099999999999999E-3</v>
      </c>
      <c r="E49" s="21">
        <f t="shared" si="1"/>
        <v>4.2199999999999998E-3</v>
      </c>
      <c r="F49">
        <v>5.0250000000000003E-2</v>
      </c>
      <c r="G49">
        <v>6.8000000000000005E-4</v>
      </c>
      <c r="H49" s="21">
        <f t="shared" si="2"/>
        <v>1.3600000000000001E-3</v>
      </c>
      <c r="I49">
        <v>0.38075999999999999</v>
      </c>
      <c r="J49">
        <v>1.426E-2</v>
      </c>
      <c r="K49" s="21">
        <f t="shared" si="3"/>
        <v>2.852E-2</v>
      </c>
      <c r="M49">
        <v>412</v>
      </c>
      <c r="N49">
        <v>82.86</v>
      </c>
      <c r="O49">
        <v>316.10000000000002</v>
      </c>
      <c r="P49">
        <v>4.17</v>
      </c>
      <c r="Q49">
        <v>327.60000000000002</v>
      </c>
      <c r="R49">
        <v>10.49</v>
      </c>
      <c r="T49" s="23" t="e">
        <f ca="1">[1]!Age7corr(F49,C49,W49)</f>
        <v>#NAME?</v>
      </c>
      <c r="U49" s="23">
        <f t="shared" si="4"/>
        <v>4.17</v>
      </c>
      <c r="V49" s="23"/>
      <c r="W49" s="23">
        <f t="shared" si="5"/>
        <v>0.85844900000000002</v>
      </c>
      <c r="X49" s="21"/>
      <c r="Y49" s="29">
        <f t="shared" si="6"/>
        <v>412</v>
      </c>
      <c r="Z49" s="29">
        <f t="shared" si="6"/>
        <v>82.86</v>
      </c>
      <c r="AA49" s="29" t="e">
        <f t="shared" ca="1" si="7"/>
        <v>#NAME?</v>
      </c>
      <c r="AB49" s="29">
        <f t="shared" si="8"/>
        <v>4.17</v>
      </c>
      <c r="AC49" s="29">
        <f t="shared" si="8"/>
        <v>327.60000000000002</v>
      </c>
      <c r="AD49" s="29">
        <f t="shared" si="8"/>
        <v>10.49</v>
      </c>
      <c r="AE49" s="29"/>
      <c r="AF49" s="30" t="e">
        <f t="shared" ca="1" si="9"/>
        <v>#NAME?</v>
      </c>
      <c r="AG49" s="30" t="e">
        <f t="shared" ca="1" si="10"/>
        <v>#NAME?</v>
      </c>
      <c r="AH49" s="21"/>
      <c r="AI49" s="29" t="e">
        <f t="shared" ca="1" si="11"/>
        <v>#NAME?</v>
      </c>
      <c r="AJ49" s="29" t="e">
        <f t="shared" ca="1" si="12"/>
        <v>#NAME?</v>
      </c>
      <c r="AK49" s="29" t="e">
        <f t="shared" ca="1" si="13"/>
        <v>#NAME?</v>
      </c>
    </row>
    <row r="50" spans="1:37">
      <c r="A50" s="33" t="s">
        <v>61</v>
      </c>
      <c r="C50">
        <v>8.8080000000000006E-2</v>
      </c>
      <c r="D50">
        <v>1.0300000000000001E-3</v>
      </c>
      <c r="E50" s="21">
        <f t="shared" si="1"/>
        <v>2.0600000000000002E-3</v>
      </c>
      <c r="F50">
        <v>0.13875000000000001</v>
      </c>
      <c r="G50">
        <v>1.33E-3</v>
      </c>
      <c r="H50" s="21">
        <f t="shared" si="2"/>
        <v>2.66E-3</v>
      </c>
      <c r="I50">
        <v>1.6840900000000001</v>
      </c>
      <c r="J50">
        <v>1.8669999999999999E-2</v>
      </c>
      <c r="K50" s="21">
        <f t="shared" si="3"/>
        <v>3.7339999999999998E-2</v>
      </c>
      <c r="M50">
        <v>1384.1</v>
      </c>
      <c r="N50">
        <v>22.23</v>
      </c>
      <c r="O50">
        <v>837.6</v>
      </c>
      <c r="P50">
        <v>7.54</v>
      </c>
      <c r="Q50">
        <v>1002.5</v>
      </c>
      <c r="R50">
        <v>7.06</v>
      </c>
      <c r="T50" s="23" t="e">
        <f ca="1">[1]!Age7corr(F50,C50,W50)</f>
        <v>#NAME?</v>
      </c>
      <c r="U50" s="23">
        <f t="shared" si="4"/>
        <v>7.54</v>
      </c>
      <c r="V50" s="23"/>
      <c r="W50" s="23">
        <f t="shared" si="5"/>
        <v>0.90538399999999997</v>
      </c>
      <c r="X50" s="21"/>
      <c r="Y50" s="29">
        <f t="shared" si="6"/>
        <v>1384.1</v>
      </c>
      <c r="Z50" s="29">
        <f t="shared" si="6"/>
        <v>22.23</v>
      </c>
      <c r="AA50" s="29" t="e">
        <f t="shared" ca="1" si="7"/>
        <v>#NAME?</v>
      </c>
      <c r="AB50" s="29">
        <f t="shared" si="8"/>
        <v>7.54</v>
      </c>
      <c r="AC50" s="29">
        <f t="shared" si="8"/>
        <v>1002.5</v>
      </c>
      <c r="AD50" s="29">
        <f t="shared" si="8"/>
        <v>7.06</v>
      </c>
      <c r="AE50" s="29"/>
      <c r="AF50" s="30" t="e">
        <f t="shared" ca="1" si="9"/>
        <v>#NAME?</v>
      </c>
      <c r="AG50" s="30" t="e">
        <f t="shared" ca="1" si="10"/>
        <v>#NAME?</v>
      </c>
      <c r="AH50" s="21"/>
      <c r="AI50" s="29" t="e">
        <f t="shared" ca="1" si="11"/>
        <v>#NAME?</v>
      </c>
      <c r="AJ50" s="29" t="e">
        <f t="shared" ca="1" si="12"/>
        <v>#NAME?</v>
      </c>
      <c r="AK50" s="29" t="e">
        <f t="shared" ca="1" si="13"/>
        <v>#NAME?</v>
      </c>
    </row>
    <row r="51" spans="1:37">
      <c r="A51" s="33" t="s">
        <v>62</v>
      </c>
      <c r="C51">
        <v>5.2330000000000002E-2</v>
      </c>
      <c r="D51">
        <v>2.7899999999999999E-3</v>
      </c>
      <c r="E51" s="21">
        <f t="shared" si="1"/>
        <v>5.5799999999999999E-3</v>
      </c>
      <c r="F51">
        <v>4.7469999999999998E-2</v>
      </c>
      <c r="G51">
        <v>7.3999999999999999E-4</v>
      </c>
      <c r="H51" s="21">
        <f t="shared" si="2"/>
        <v>1.48E-3</v>
      </c>
      <c r="I51">
        <v>0.34217999999999998</v>
      </c>
      <c r="J51">
        <v>1.78E-2</v>
      </c>
      <c r="K51" s="21">
        <f t="shared" si="3"/>
        <v>3.56E-2</v>
      </c>
      <c r="M51">
        <v>299.8</v>
      </c>
      <c r="N51">
        <v>117.04</v>
      </c>
      <c r="O51">
        <v>299</v>
      </c>
      <c r="P51">
        <v>4.5599999999999996</v>
      </c>
      <c r="Q51">
        <v>298.8</v>
      </c>
      <c r="R51">
        <v>13.47</v>
      </c>
      <c r="T51" s="23" t="e">
        <f ca="1">[1]!Age7corr(F51,C51,W51)</f>
        <v>#NAME?</v>
      </c>
      <c r="U51" s="23">
        <f t="shared" si="4"/>
        <v>4.5599999999999996</v>
      </c>
      <c r="V51" s="23"/>
      <c r="W51" s="23">
        <f t="shared" si="5"/>
        <v>0.85690999999999995</v>
      </c>
      <c r="X51" s="21"/>
      <c r="Y51" s="29">
        <f t="shared" si="6"/>
        <v>299.8</v>
      </c>
      <c r="Z51" s="29">
        <f t="shared" si="6"/>
        <v>117.04</v>
      </c>
      <c r="AA51" s="29" t="e">
        <f t="shared" ca="1" si="7"/>
        <v>#NAME?</v>
      </c>
      <c r="AB51" s="29">
        <f t="shared" si="8"/>
        <v>4.5599999999999996</v>
      </c>
      <c r="AC51" s="29">
        <f t="shared" si="8"/>
        <v>298.8</v>
      </c>
      <c r="AD51" s="29">
        <f t="shared" si="8"/>
        <v>13.47</v>
      </c>
      <c r="AE51" s="29"/>
      <c r="AF51" s="30" t="e">
        <f t="shared" ca="1" si="9"/>
        <v>#NAME?</v>
      </c>
      <c r="AG51" s="30" t="e">
        <f t="shared" ca="1" si="10"/>
        <v>#NAME?</v>
      </c>
      <c r="AH51" s="21"/>
      <c r="AI51" s="29" t="e">
        <f t="shared" ca="1" si="11"/>
        <v>#NAME?</v>
      </c>
      <c r="AJ51" s="29" t="e">
        <f t="shared" ca="1" si="12"/>
        <v>#NAME?</v>
      </c>
      <c r="AK51" s="29" t="e">
        <f t="shared" ca="1" si="13"/>
        <v>#NAME?</v>
      </c>
    </row>
    <row r="52" spans="1:37">
      <c r="A52" s="33" t="s">
        <v>63</v>
      </c>
      <c r="C52">
        <v>5.4679999999999999E-2</v>
      </c>
      <c r="D52">
        <v>2.48E-3</v>
      </c>
      <c r="E52" s="21">
        <f t="shared" si="1"/>
        <v>4.96E-3</v>
      </c>
      <c r="F52">
        <v>5.0099999999999999E-2</v>
      </c>
      <c r="G52">
        <v>7.2000000000000005E-4</v>
      </c>
      <c r="H52" s="21">
        <f t="shared" si="2"/>
        <v>1.4400000000000001E-3</v>
      </c>
      <c r="I52">
        <v>0.37730000000000002</v>
      </c>
      <c r="J52">
        <v>1.6709999999999999E-2</v>
      </c>
      <c r="K52" s="21">
        <f t="shared" si="3"/>
        <v>3.3419999999999998E-2</v>
      </c>
      <c r="M52">
        <v>400.1</v>
      </c>
      <c r="N52">
        <v>97.3</v>
      </c>
      <c r="O52">
        <v>315.10000000000002</v>
      </c>
      <c r="P52">
        <v>4.43</v>
      </c>
      <c r="Q52">
        <v>325</v>
      </c>
      <c r="R52">
        <v>12.32</v>
      </c>
      <c r="T52" s="23" t="e">
        <f ca="1">[1]!Age7corr(F52,C52,W52)</f>
        <v>#NAME?</v>
      </c>
      <c r="U52" s="23">
        <f t="shared" si="4"/>
        <v>4.43</v>
      </c>
      <c r="V52" s="23"/>
      <c r="W52" s="23">
        <f t="shared" si="5"/>
        <v>0.85835899999999998</v>
      </c>
      <c r="X52" s="21"/>
      <c r="Y52" s="29">
        <f t="shared" si="6"/>
        <v>400.1</v>
      </c>
      <c r="Z52" s="29">
        <f t="shared" si="6"/>
        <v>97.3</v>
      </c>
      <c r="AA52" s="29" t="e">
        <f t="shared" ca="1" si="7"/>
        <v>#NAME?</v>
      </c>
      <c r="AB52" s="29">
        <f t="shared" si="8"/>
        <v>4.43</v>
      </c>
      <c r="AC52" s="29">
        <f t="shared" si="8"/>
        <v>325</v>
      </c>
      <c r="AD52" s="29">
        <f t="shared" si="8"/>
        <v>12.32</v>
      </c>
      <c r="AE52" s="29"/>
      <c r="AF52" s="30" t="e">
        <f t="shared" ca="1" si="9"/>
        <v>#NAME?</v>
      </c>
      <c r="AG52" s="30" t="e">
        <f t="shared" ca="1" si="10"/>
        <v>#NAME?</v>
      </c>
      <c r="AH52" s="21"/>
      <c r="AI52" s="29" t="e">
        <f t="shared" ca="1" si="11"/>
        <v>#NAME?</v>
      </c>
      <c r="AJ52" s="29" t="e">
        <f t="shared" ca="1" si="12"/>
        <v>#NAME?</v>
      </c>
      <c r="AK52" s="29" t="e">
        <f t="shared" ca="1" si="13"/>
        <v>#NAME?</v>
      </c>
    </row>
    <row r="53" spans="1:37">
      <c r="A53" s="33" t="s">
        <v>64</v>
      </c>
      <c r="C53">
        <v>5.5289999999999999E-2</v>
      </c>
      <c r="D53">
        <v>2.1299999999999999E-3</v>
      </c>
      <c r="E53" s="21">
        <f t="shared" si="1"/>
        <v>4.2599999999999999E-3</v>
      </c>
      <c r="F53">
        <v>6.8390000000000006E-2</v>
      </c>
      <c r="G53">
        <v>9.3000000000000005E-4</v>
      </c>
      <c r="H53" s="21">
        <f t="shared" si="2"/>
        <v>1.8600000000000001E-3</v>
      </c>
      <c r="I53">
        <v>0.52097000000000004</v>
      </c>
      <c r="J53">
        <v>1.9650000000000001E-2</v>
      </c>
      <c r="K53" s="21">
        <f t="shared" si="3"/>
        <v>3.9300000000000002E-2</v>
      </c>
      <c r="M53">
        <v>423.9</v>
      </c>
      <c r="N53">
        <v>83.51</v>
      </c>
      <c r="O53">
        <v>426.4</v>
      </c>
      <c r="P53">
        <v>5.59</v>
      </c>
      <c r="Q53">
        <v>425.8</v>
      </c>
      <c r="R53">
        <v>13.12</v>
      </c>
      <c r="T53" s="23" t="e">
        <f ca="1">[1]!Age7corr(F53,C53,W53)</f>
        <v>#NAME?</v>
      </c>
      <c r="U53" s="23">
        <f t="shared" si="4"/>
        <v>5.59</v>
      </c>
      <c r="V53" s="23"/>
      <c r="W53" s="23">
        <f t="shared" si="5"/>
        <v>0.86837599999999993</v>
      </c>
      <c r="X53" s="21"/>
      <c r="Y53" s="29">
        <f t="shared" si="6"/>
        <v>423.9</v>
      </c>
      <c r="Z53" s="29">
        <f t="shared" si="6"/>
        <v>83.51</v>
      </c>
      <c r="AA53" s="29" t="e">
        <f t="shared" ca="1" si="7"/>
        <v>#NAME?</v>
      </c>
      <c r="AB53" s="29">
        <f t="shared" si="8"/>
        <v>5.59</v>
      </c>
      <c r="AC53" s="29">
        <f t="shared" si="8"/>
        <v>425.8</v>
      </c>
      <c r="AD53" s="29">
        <f t="shared" si="8"/>
        <v>13.12</v>
      </c>
      <c r="AE53" s="29"/>
      <c r="AF53" s="30" t="e">
        <f t="shared" ca="1" si="9"/>
        <v>#NAME?</v>
      </c>
      <c r="AG53" s="30" t="e">
        <f t="shared" ca="1" si="10"/>
        <v>#NAME?</v>
      </c>
      <c r="AH53" s="21"/>
      <c r="AI53" s="29" t="e">
        <f t="shared" ca="1" si="11"/>
        <v>#NAME?</v>
      </c>
      <c r="AJ53" s="29" t="e">
        <f t="shared" ca="1" si="12"/>
        <v>#NAME?</v>
      </c>
      <c r="AK53" s="29" t="e">
        <f t="shared" ca="1" si="13"/>
        <v>#NAME?</v>
      </c>
    </row>
    <row r="54" spans="1:37">
      <c r="A54" s="33" t="s">
        <v>65</v>
      </c>
      <c r="C54">
        <v>5.2429999999999997E-2</v>
      </c>
      <c r="D54">
        <v>2.16E-3</v>
      </c>
      <c r="E54" s="21">
        <f t="shared" si="1"/>
        <v>4.3200000000000001E-3</v>
      </c>
      <c r="F54">
        <v>4.9079999999999999E-2</v>
      </c>
      <c r="G54">
        <v>6.8000000000000005E-4</v>
      </c>
      <c r="H54" s="21">
        <f t="shared" si="2"/>
        <v>1.3600000000000001E-3</v>
      </c>
      <c r="I54">
        <v>0.35450999999999999</v>
      </c>
      <c r="J54">
        <v>1.4279999999999999E-2</v>
      </c>
      <c r="K54" s="21">
        <f t="shared" si="3"/>
        <v>2.8559999999999999E-2</v>
      </c>
      <c r="M54">
        <v>304.10000000000002</v>
      </c>
      <c r="N54">
        <v>91.17</v>
      </c>
      <c r="O54">
        <v>308.89999999999998</v>
      </c>
      <c r="P54">
        <v>4.1500000000000004</v>
      </c>
      <c r="Q54">
        <v>308.10000000000002</v>
      </c>
      <c r="R54">
        <v>10.71</v>
      </c>
      <c r="T54" s="23" t="e">
        <f ca="1">[1]!Age7corr(F54,C54,W54)</f>
        <v>#NAME?</v>
      </c>
      <c r="U54" s="23">
        <f t="shared" si="4"/>
        <v>4.1500000000000004</v>
      </c>
      <c r="V54" s="23"/>
      <c r="W54" s="23">
        <f t="shared" si="5"/>
        <v>0.85780099999999992</v>
      </c>
      <c r="X54" s="21"/>
      <c r="Y54" s="29">
        <f t="shared" si="6"/>
        <v>304.10000000000002</v>
      </c>
      <c r="Z54" s="29">
        <f t="shared" si="6"/>
        <v>91.17</v>
      </c>
      <c r="AA54" s="29" t="e">
        <f t="shared" ca="1" si="7"/>
        <v>#NAME?</v>
      </c>
      <c r="AB54" s="29">
        <f t="shared" si="8"/>
        <v>4.1500000000000004</v>
      </c>
      <c r="AC54" s="29">
        <f t="shared" si="8"/>
        <v>308.10000000000002</v>
      </c>
      <c r="AD54" s="29">
        <f t="shared" si="8"/>
        <v>10.71</v>
      </c>
      <c r="AE54" s="29"/>
      <c r="AF54" s="30" t="e">
        <f t="shared" ca="1" si="9"/>
        <v>#NAME?</v>
      </c>
      <c r="AG54" s="30" t="e">
        <f t="shared" ca="1" si="10"/>
        <v>#NAME?</v>
      </c>
      <c r="AH54" s="21"/>
      <c r="AI54" s="29" t="e">
        <f t="shared" ca="1" si="11"/>
        <v>#NAME?</v>
      </c>
      <c r="AJ54" s="29" t="e">
        <f t="shared" ca="1" si="12"/>
        <v>#NAME?</v>
      </c>
      <c r="AK54" s="29" t="e">
        <f t="shared" ca="1" si="13"/>
        <v>#NAME?</v>
      </c>
    </row>
    <row r="55" spans="1:37">
      <c r="A55" s="33" t="s">
        <v>66</v>
      </c>
      <c r="C55">
        <v>5.3830000000000003E-2</v>
      </c>
      <c r="D55">
        <v>4.6899999999999997E-3</v>
      </c>
      <c r="E55" s="21">
        <f t="shared" si="1"/>
        <v>9.3799999999999994E-3</v>
      </c>
      <c r="F55">
        <v>5.5629999999999999E-2</v>
      </c>
      <c r="G55">
        <v>1.25E-3</v>
      </c>
      <c r="H55" s="21">
        <f t="shared" si="2"/>
        <v>2.5000000000000001E-3</v>
      </c>
      <c r="I55">
        <v>0.41248000000000001</v>
      </c>
      <c r="J55">
        <v>3.508E-2</v>
      </c>
      <c r="K55" s="21">
        <f t="shared" si="3"/>
        <v>7.016E-2</v>
      </c>
      <c r="M55">
        <v>364</v>
      </c>
      <c r="N55">
        <v>185.48</v>
      </c>
      <c r="O55">
        <v>349</v>
      </c>
      <c r="P55">
        <v>7.64</v>
      </c>
      <c r="Q55">
        <v>350.7</v>
      </c>
      <c r="R55">
        <v>25.21</v>
      </c>
      <c r="T55" s="23" t="e">
        <f ca="1">[1]!Age7corr(F55,C55,W55)</f>
        <v>#NAME?</v>
      </c>
      <c r="U55" s="23">
        <f t="shared" si="4"/>
        <v>7.64</v>
      </c>
      <c r="V55" s="23"/>
      <c r="W55" s="23">
        <f t="shared" si="5"/>
        <v>0.86141000000000001</v>
      </c>
      <c r="X55" s="21"/>
      <c r="Y55" s="29">
        <f t="shared" si="6"/>
        <v>364</v>
      </c>
      <c r="Z55" s="29">
        <f t="shared" si="6"/>
        <v>185.48</v>
      </c>
      <c r="AA55" s="29" t="e">
        <f t="shared" ca="1" si="7"/>
        <v>#NAME?</v>
      </c>
      <c r="AB55" s="29">
        <f t="shared" si="8"/>
        <v>7.64</v>
      </c>
      <c r="AC55" s="29">
        <f t="shared" si="8"/>
        <v>350.7</v>
      </c>
      <c r="AD55" s="29">
        <f t="shared" si="8"/>
        <v>25.21</v>
      </c>
      <c r="AE55" s="29"/>
      <c r="AF55" s="30" t="e">
        <f t="shared" ca="1" si="9"/>
        <v>#NAME?</v>
      </c>
      <c r="AG55" s="30" t="e">
        <f t="shared" ca="1" si="10"/>
        <v>#NAME?</v>
      </c>
      <c r="AH55" s="21"/>
      <c r="AI55" s="29" t="e">
        <f t="shared" ca="1" si="11"/>
        <v>#NAME?</v>
      </c>
      <c r="AJ55" s="29" t="e">
        <f t="shared" ca="1" si="12"/>
        <v>#NAME?</v>
      </c>
      <c r="AK55" s="29" t="e">
        <f t="shared" ca="1" si="13"/>
        <v>#NAME?</v>
      </c>
    </row>
    <row r="56" spans="1:37">
      <c r="A56" s="33" t="s">
        <v>67</v>
      </c>
      <c r="C56">
        <v>5.6559999999999999E-2</v>
      </c>
      <c r="D56">
        <v>1.5399999999999999E-3</v>
      </c>
      <c r="E56" s="21">
        <f t="shared" si="1"/>
        <v>3.0799999999999998E-3</v>
      </c>
      <c r="F56">
        <v>7.6100000000000001E-2</v>
      </c>
      <c r="G56">
        <v>8.8000000000000003E-4</v>
      </c>
      <c r="H56" s="21">
        <f t="shared" si="2"/>
        <v>1.7600000000000001E-3</v>
      </c>
      <c r="I56">
        <v>0.59294999999999998</v>
      </c>
      <c r="J56">
        <v>1.5689999999999999E-2</v>
      </c>
      <c r="K56" s="21">
        <f t="shared" si="3"/>
        <v>3.1379999999999998E-2</v>
      </c>
      <c r="M56">
        <v>473.6</v>
      </c>
      <c r="N56">
        <v>59.19</v>
      </c>
      <c r="O56">
        <v>472.8</v>
      </c>
      <c r="P56">
        <v>5.27</v>
      </c>
      <c r="Q56">
        <v>472.7</v>
      </c>
      <c r="R56">
        <v>10</v>
      </c>
      <c r="T56" s="23" t="e">
        <f ca="1">[1]!Age7corr(F56,C56,W56)</f>
        <v>#NAME?</v>
      </c>
      <c r="U56" s="23">
        <f t="shared" si="4"/>
        <v>5.27</v>
      </c>
      <c r="V56" s="23"/>
      <c r="W56" s="23">
        <f t="shared" si="5"/>
        <v>0.87255199999999999</v>
      </c>
      <c r="X56" s="21"/>
      <c r="Y56" s="29">
        <f t="shared" si="6"/>
        <v>473.6</v>
      </c>
      <c r="Z56" s="29">
        <f t="shared" si="6"/>
        <v>59.19</v>
      </c>
      <c r="AA56" s="29" t="e">
        <f t="shared" ca="1" si="7"/>
        <v>#NAME?</v>
      </c>
      <c r="AB56" s="29">
        <f t="shared" si="8"/>
        <v>5.27</v>
      </c>
      <c r="AC56" s="29">
        <f t="shared" si="8"/>
        <v>472.7</v>
      </c>
      <c r="AD56" s="29">
        <f t="shared" si="8"/>
        <v>10</v>
      </c>
      <c r="AE56" s="29"/>
      <c r="AF56" s="30" t="e">
        <f t="shared" ca="1" si="9"/>
        <v>#NAME?</v>
      </c>
      <c r="AG56" s="30" t="e">
        <f t="shared" ca="1" si="10"/>
        <v>#NAME?</v>
      </c>
      <c r="AH56" s="21"/>
      <c r="AI56" s="29" t="e">
        <f t="shared" ca="1" si="11"/>
        <v>#NAME?</v>
      </c>
      <c r="AJ56" s="29" t="e">
        <f t="shared" ca="1" si="12"/>
        <v>#NAME?</v>
      </c>
      <c r="AK56" s="29" t="e">
        <f t="shared" ca="1" si="13"/>
        <v>#NAME?</v>
      </c>
    </row>
    <row r="57" spans="1:37">
      <c r="A57" s="33" t="s">
        <v>68</v>
      </c>
      <c r="C57">
        <v>2.0899999999999998E-2</v>
      </c>
      <c r="D57">
        <v>2.4840000000000001E-2</v>
      </c>
      <c r="E57" s="21">
        <f t="shared" si="1"/>
        <v>4.9680000000000002E-2</v>
      </c>
      <c r="F57">
        <v>0.19600000000000001</v>
      </c>
      <c r="G57">
        <v>2.1164900000000002</v>
      </c>
      <c r="H57" s="21">
        <f t="shared" si="2"/>
        <v>4.2329800000000004</v>
      </c>
      <c r="I57">
        <v>-1.959E-2</v>
      </c>
      <c r="J57">
        <v>3.3050000000000003E-2</v>
      </c>
      <c r="K57" s="21">
        <f t="shared" si="3"/>
        <v>6.6100000000000006E-2</v>
      </c>
      <c r="M57">
        <v>0.1</v>
      </c>
      <c r="N57">
        <v>0</v>
      </c>
      <c r="O57">
        <v>1153.8</v>
      </c>
      <c r="P57" t="s">
        <v>69</v>
      </c>
      <c r="Q57">
        <v>-20.100000000000001</v>
      </c>
      <c r="R57">
        <v>34.229999999999997</v>
      </c>
      <c r="T57" s="23" t="e">
        <f ca="1">[1]!Age7corr(F57,C57,W57)</f>
        <v>#NAME?</v>
      </c>
      <c r="U57" s="23" t="str">
        <f t="shared" si="4"/>
        <v>*******</v>
      </c>
      <c r="V57" s="23"/>
      <c r="W57" s="23">
        <f t="shared" si="5"/>
        <v>0.93384199999999995</v>
      </c>
      <c r="X57" s="21"/>
      <c r="Y57" s="29">
        <f t="shared" si="6"/>
        <v>0.1</v>
      </c>
      <c r="Z57" s="29">
        <f t="shared" si="6"/>
        <v>0</v>
      </c>
      <c r="AA57" s="29" t="e">
        <f t="shared" ca="1" si="7"/>
        <v>#NAME?</v>
      </c>
      <c r="AB57" s="29" t="str">
        <f t="shared" si="8"/>
        <v>*******</v>
      </c>
      <c r="AC57" s="29">
        <f t="shared" si="8"/>
        <v>-20.100000000000001</v>
      </c>
      <c r="AD57" s="29">
        <f t="shared" si="8"/>
        <v>34.229999999999997</v>
      </c>
      <c r="AE57" s="29"/>
      <c r="AF57" s="30" t="e">
        <f t="shared" ca="1" si="9"/>
        <v>#NAME?</v>
      </c>
      <c r="AG57" s="30" t="e">
        <f t="shared" ca="1" si="10"/>
        <v>#NAME?</v>
      </c>
      <c r="AH57" s="21"/>
      <c r="AI57" s="29" t="e">
        <f t="shared" ca="1" si="11"/>
        <v>#NAME?</v>
      </c>
      <c r="AJ57" s="29" t="e">
        <f t="shared" ca="1" si="12"/>
        <v>#NAME?</v>
      </c>
      <c r="AK57" s="29" t="e">
        <f t="shared" ca="1" si="13"/>
        <v>#NAME?</v>
      </c>
    </row>
    <row r="58" spans="1:37">
      <c r="A58" s="33" t="s">
        <v>70</v>
      </c>
      <c r="C58">
        <v>5.5690000000000003E-2</v>
      </c>
      <c r="D58">
        <v>1.47E-3</v>
      </c>
      <c r="E58" s="21">
        <f t="shared" si="1"/>
        <v>2.9399999999999999E-3</v>
      </c>
      <c r="F58">
        <v>7.1879999999999999E-2</v>
      </c>
      <c r="G58">
        <v>8.0999999999999996E-4</v>
      </c>
      <c r="H58" s="21">
        <f t="shared" si="2"/>
        <v>1.6199999999999999E-3</v>
      </c>
      <c r="I58">
        <v>0.55164000000000002</v>
      </c>
      <c r="J58">
        <v>1.4200000000000001E-2</v>
      </c>
      <c r="K58" s="21">
        <f t="shared" si="3"/>
        <v>2.8400000000000002E-2</v>
      </c>
      <c r="M58">
        <v>439.8</v>
      </c>
      <c r="N58">
        <v>57.51</v>
      </c>
      <c r="O58">
        <v>447.5</v>
      </c>
      <c r="P58">
        <v>4.9000000000000004</v>
      </c>
      <c r="Q58">
        <v>446.1</v>
      </c>
      <c r="R58">
        <v>9.2899999999999991</v>
      </c>
      <c r="T58" s="23" t="e">
        <f ca="1">[1]!Age7corr(F58,C58,W58)</f>
        <v>#NAME?</v>
      </c>
      <c r="U58" s="23">
        <f t="shared" si="4"/>
        <v>4.9000000000000004</v>
      </c>
      <c r="V58" s="23"/>
      <c r="W58" s="23">
        <f t="shared" si="5"/>
        <v>0.87027499999999991</v>
      </c>
      <c r="X58" s="21"/>
      <c r="Y58" s="29">
        <f t="shared" si="6"/>
        <v>439.8</v>
      </c>
      <c r="Z58" s="29">
        <f t="shared" si="6"/>
        <v>57.51</v>
      </c>
      <c r="AA58" s="29" t="e">
        <f t="shared" ca="1" si="7"/>
        <v>#NAME?</v>
      </c>
      <c r="AB58" s="29">
        <f t="shared" si="8"/>
        <v>4.9000000000000004</v>
      </c>
      <c r="AC58" s="29">
        <f t="shared" si="8"/>
        <v>446.1</v>
      </c>
      <c r="AD58" s="29">
        <f t="shared" si="8"/>
        <v>9.2899999999999991</v>
      </c>
      <c r="AE58" s="29"/>
      <c r="AF58" s="30" t="e">
        <f t="shared" ca="1" si="9"/>
        <v>#NAME?</v>
      </c>
      <c r="AG58" s="30" t="e">
        <f t="shared" ca="1" si="10"/>
        <v>#NAME?</v>
      </c>
      <c r="AH58" s="21"/>
      <c r="AI58" s="29" t="e">
        <f t="shared" ca="1" si="11"/>
        <v>#NAME?</v>
      </c>
      <c r="AJ58" s="29" t="e">
        <f t="shared" ca="1" si="12"/>
        <v>#NAME?</v>
      </c>
      <c r="AK58" s="29" t="e">
        <f t="shared" ca="1" si="13"/>
        <v>#NAME?</v>
      </c>
    </row>
    <row r="59" spans="1:37">
      <c r="A59" s="33" t="s">
        <v>71</v>
      </c>
      <c r="C59">
        <v>0.11043</v>
      </c>
      <c r="D59">
        <v>1.39E-3</v>
      </c>
      <c r="E59" s="21">
        <f t="shared" si="1"/>
        <v>2.7799999999999999E-3</v>
      </c>
      <c r="F59">
        <v>0.33078999999999997</v>
      </c>
      <c r="G59">
        <v>3.1199999999999999E-3</v>
      </c>
      <c r="H59" s="21">
        <f t="shared" si="2"/>
        <v>6.2399999999999999E-3</v>
      </c>
      <c r="I59">
        <v>5.0337399999999999</v>
      </c>
      <c r="J59">
        <v>5.8999999999999997E-2</v>
      </c>
      <c r="K59" s="21">
        <f t="shared" si="3"/>
        <v>0.11799999999999999</v>
      </c>
      <c r="M59">
        <v>1806.5</v>
      </c>
      <c r="N59">
        <v>22.77</v>
      </c>
      <c r="O59">
        <v>1842.2</v>
      </c>
      <c r="P59">
        <v>15.11</v>
      </c>
      <c r="Q59">
        <v>1825</v>
      </c>
      <c r="R59">
        <v>9.93</v>
      </c>
      <c r="T59" s="23" t="e">
        <f ca="1">[1]!Age7corr(F59,C59,W59)</f>
        <v>#NAME?</v>
      </c>
      <c r="U59" s="23">
        <f t="shared" si="4"/>
        <v>15.11</v>
      </c>
      <c r="V59" s="23"/>
      <c r="W59" s="23">
        <f t="shared" si="5"/>
        <v>0.99579799999999996</v>
      </c>
      <c r="X59" s="21"/>
      <c r="Y59" s="29">
        <f t="shared" si="6"/>
        <v>1806.5</v>
      </c>
      <c r="Z59" s="29">
        <f t="shared" si="6"/>
        <v>22.77</v>
      </c>
      <c r="AA59" s="29" t="e">
        <f t="shared" ca="1" si="7"/>
        <v>#NAME?</v>
      </c>
      <c r="AB59" s="29">
        <f t="shared" si="8"/>
        <v>15.11</v>
      </c>
      <c r="AC59" s="29">
        <f t="shared" si="8"/>
        <v>1825</v>
      </c>
      <c r="AD59" s="29">
        <f t="shared" si="8"/>
        <v>9.93</v>
      </c>
      <c r="AE59" s="29"/>
      <c r="AF59" s="30" t="e">
        <f t="shared" ca="1" si="9"/>
        <v>#NAME?</v>
      </c>
      <c r="AG59" s="30" t="e">
        <f t="shared" ca="1" si="10"/>
        <v>#NAME?</v>
      </c>
      <c r="AH59" s="21"/>
      <c r="AI59" s="29" t="e">
        <f t="shared" ca="1" si="11"/>
        <v>#NAME?</v>
      </c>
      <c r="AJ59" s="29" t="e">
        <f t="shared" ca="1" si="12"/>
        <v>#NAME?</v>
      </c>
      <c r="AK59" s="29" t="e">
        <f t="shared" ca="1" si="13"/>
        <v>#NAME?</v>
      </c>
    </row>
    <row r="60" spans="1:37">
      <c r="A60" s="33" t="s">
        <v>72</v>
      </c>
      <c r="C60">
        <v>0.17368</v>
      </c>
      <c r="D60">
        <v>2.1900000000000001E-3</v>
      </c>
      <c r="E60" s="21">
        <f t="shared" si="1"/>
        <v>4.3800000000000002E-3</v>
      </c>
      <c r="F60">
        <v>0.49770999999999999</v>
      </c>
      <c r="G60">
        <v>5.0699999999999999E-3</v>
      </c>
      <c r="H60" s="21">
        <f t="shared" si="2"/>
        <v>1.014E-2</v>
      </c>
      <c r="I60">
        <v>11.908770000000001</v>
      </c>
      <c r="J60">
        <v>0.14582999999999999</v>
      </c>
      <c r="K60" s="21">
        <f t="shared" si="3"/>
        <v>0.29165999999999997</v>
      </c>
      <c r="M60">
        <v>2593.4</v>
      </c>
      <c r="N60">
        <v>20.92</v>
      </c>
      <c r="O60">
        <v>2603.9</v>
      </c>
      <c r="P60">
        <v>21.81</v>
      </c>
      <c r="Q60">
        <v>2597.3000000000002</v>
      </c>
      <c r="R60">
        <v>11.47</v>
      </c>
      <c r="T60" s="23" t="e">
        <f ca="1">[1]!Age7corr(F60,C60,W60)</f>
        <v>#NAME?</v>
      </c>
      <c r="U60" s="23">
        <f t="shared" si="4"/>
        <v>21.81</v>
      </c>
      <c r="V60" s="23"/>
      <c r="W60" s="23">
        <f t="shared" si="5"/>
        <v>1.064351</v>
      </c>
      <c r="X60" s="21"/>
      <c r="Y60" s="29">
        <f t="shared" si="6"/>
        <v>2593.4</v>
      </c>
      <c r="Z60" s="29">
        <f t="shared" si="6"/>
        <v>20.92</v>
      </c>
      <c r="AA60" s="29" t="e">
        <f t="shared" ca="1" si="7"/>
        <v>#NAME?</v>
      </c>
      <c r="AB60" s="29">
        <f t="shared" si="8"/>
        <v>21.81</v>
      </c>
      <c r="AC60" s="29">
        <f t="shared" si="8"/>
        <v>2597.3000000000002</v>
      </c>
      <c r="AD60" s="29">
        <f t="shared" si="8"/>
        <v>11.47</v>
      </c>
      <c r="AE60" s="29"/>
      <c r="AF60" s="30" t="e">
        <f t="shared" ca="1" si="9"/>
        <v>#NAME?</v>
      </c>
      <c r="AG60" s="30" t="e">
        <f t="shared" ca="1" si="10"/>
        <v>#NAME?</v>
      </c>
      <c r="AH60" s="21"/>
      <c r="AI60" s="29" t="e">
        <f t="shared" ca="1" si="11"/>
        <v>#NAME?</v>
      </c>
      <c r="AJ60" s="29" t="e">
        <f t="shared" ca="1" si="12"/>
        <v>#NAME?</v>
      </c>
      <c r="AK60" s="29" t="e">
        <f t="shared" ca="1" si="13"/>
        <v>#NAME?</v>
      </c>
    </row>
    <row r="61" spans="1:37">
      <c r="A61" s="33" t="s">
        <v>73</v>
      </c>
      <c r="C61">
        <v>7.0169999999999996E-2</v>
      </c>
      <c r="D61">
        <v>2.8700000000000002E-3</v>
      </c>
      <c r="E61" s="21">
        <f t="shared" si="1"/>
        <v>5.7400000000000003E-3</v>
      </c>
      <c r="F61">
        <v>5.9450000000000003E-2</v>
      </c>
      <c r="G61">
        <v>8.5999999999999998E-4</v>
      </c>
      <c r="H61" s="21">
        <f t="shared" si="2"/>
        <v>1.72E-3</v>
      </c>
      <c r="I61">
        <v>0.57437000000000005</v>
      </c>
      <c r="J61">
        <v>2.2749999999999999E-2</v>
      </c>
      <c r="K61" s="21">
        <f t="shared" si="3"/>
        <v>4.5499999999999999E-2</v>
      </c>
      <c r="M61">
        <v>933.4</v>
      </c>
      <c r="N61">
        <v>81.739999999999995</v>
      </c>
      <c r="O61">
        <v>372.3</v>
      </c>
      <c r="P61">
        <v>5.24</v>
      </c>
      <c r="Q61">
        <v>460.8</v>
      </c>
      <c r="R61">
        <v>14.67</v>
      </c>
      <c r="T61" s="23" t="e">
        <f ca="1">[1]!Age7corr(F61,C61,W61)</f>
        <v>#NAME?</v>
      </c>
      <c r="U61" s="23">
        <f t="shared" si="4"/>
        <v>5.24</v>
      </c>
      <c r="V61" s="23"/>
      <c r="W61" s="23">
        <f t="shared" si="5"/>
        <v>0.86350699999999991</v>
      </c>
      <c r="X61" s="21"/>
      <c r="Y61" s="29">
        <f t="shared" si="6"/>
        <v>933.4</v>
      </c>
      <c r="Z61" s="29">
        <f t="shared" si="6"/>
        <v>81.739999999999995</v>
      </c>
      <c r="AA61" s="29" t="e">
        <f t="shared" ca="1" si="7"/>
        <v>#NAME?</v>
      </c>
      <c r="AB61" s="29">
        <f t="shared" si="8"/>
        <v>5.24</v>
      </c>
      <c r="AC61" s="29">
        <f t="shared" si="8"/>
        <v>460.8</v>
      </c>
      <c r="AD61" s="29">
        <f t="shared" si="8"/>
        <v>14.67</v>
      </c>
      <c r="AE61" s="29"/>
      <c r="AF61" s="30" t="e">
        <f t="shared" ca="1" si="9"/>
        <v>#NAME?</v>
      </c>
      <c r="AG61" s="30" t="e">
        <f t="shared" ca="1" si="10"/>
        <v>#NAME?</v>
      </c>
      <c r="AH61" s="21"/>
      <c r="AI61" s="29" t="e">
        <f t="shared" ca="1" si="11"/>
        <v>#NAME?</v>
      </c>
      <c r="AJ61" s="29" t="e">
        <f t="shared" ca="1" si="12"/>
        <v>#NAME?</v>
      </c>
      <c r="AK61" s="29" t="e">
        <f t="shared" ca="1" si="13"/>
        <v>#NAME?</v>
      </c>
    </row>
    <row r="62" spans="1:37">
      <c r="A62" s="33" t="s">
        <v>74</v>
      </c>
      <c r="C62">
        <v>0.10544000000000001</v>
      </c>
      <c r="D62">
        <v>3.8300000000000001E-3</v>
      </c>
      <c r="E62" s="21">
        <f t="shared" si="1"/>
        <v>7.6600000000000001E-3</v>
      </c>
      <c r="F62">
        <v>4.3580000000000001E-2</v>
      </c>
      <c r="G62">
        <v>6.8999999999999997E-4</v>
      </c>
      <c r="H62" s="21">
        <f t="shared" si="2"/>
        <v>1.3799999999999999E-3</v>
      </c>
      <c r="I62">
        <v>0.63326000000000005</v>
      </c>
      <c r="J62">
        <v>2.222E-2</v>
      </c>
      <c r="K62" s="21">
        <f t="shared" si="3"/>
        <v>4.444E-2</v>
      </c>
      <c r="M62">
        <v>1721.9</v>
      </c>
      <c r="N62">
        <v>65.239999999999995</v>
      </c>
      <c r="O62">
        <v>275</v>
      </c>
      <c r="P62">
        <v>4.28</v>
      </c>
      <c r="Q62">
        <v>498.1</v>
      </c>
      <c r="R62">
        <v>13.82</v>
      </c>
      <c r="T62" s="23" t="e">
        <f ca="1">[1]!Age7corr(F62,C62,W62)</f>
        <v>#NAME?</v>
      </c>
      <c r="U62" s="23">
        <f t="shared" si="4"/>
        <v>4.28</v>
      </c>
      <c r="V62" s="23"/>
      <c r="W62" s="23">
        <f t="shared" si="5"/>
        <v>0.85475000000000001</v>
      </c>
      <c r="X62" s="21"/>
      <c r="Y62" s="29">
        <f t="shared" si="6"/>
        <v>1721.9</v>
      </c>
      <c r="Z62" s="29">
        <f t="shared" si="6"/>
        <v>65.239999999999995</v>
      </c>
      <c r="AA62" s="29" t="e">
        <f t="shared" ca="1" si="7"/>
        <v>#NAME?</v>
      </c>
      <c r="AB62" s="29">
        <f t="shared" si="8"/>
        <v>4.28</v>
      </c>
      <c r="AC62" s="29">
        <f t="shared" si="8"/>
        <v>498.1</v>
      </c>
      <c r="AD62" s="29">
        <f t="shared" si="8"/>
        <v>13.82</v>
      </c>
      <c r="AE62" s="29"/>
      <c r="AF62" s="30" t="e">
        <f t="shared" ca="1" si="9"/>
        <v>#NAME?</v>
      </c>
      <c r="AG62" s="30" t="e">
        <f t="shared" ca="1" si="10"/>
        <v>#NAME?</v>
      </c>
      <c r="AH62" s="21"/>
      <c r="AI62" s="29" t="e">
        <f t="shared" ca="1" si="11"/>
        <v>#NAME?</v>
      </c>
      <c r="AJ62" s="29" t="e">
        <f t="shared" ca="1" si="12"/>
        <v>#NAME?</v>
      </c>
      <c r="AK62" s="29" t="e">
        <f t="shared" ca="1" si="13"/>
        <v>#NAME?</v>
      </c>
    </row>
    <row r="63" spans="1:37">
      <c r="A63" s="33" t="s">
        <v>75</v>
      </c>
      <c r="C63">
        <v>0.29842999999999997</v>
      </c>
      <c r="D63">
        <v>5.0600000000000003E-3</v>
      </c>
      <c r="E63" s="21">
        <f t="shared" si="1"/>
        <v>1.0120000000000001E-2</v>
      </c>
      <c r="F63">
        <v>1.9789999999999999E-2</v>
      </c>
      <c r="G63">
        <v>2.5000000000000001E-4</v>
      </c>
      <c r="H63" s="21">
        <f t="shared" si="2"/>
        <v>5.0000000000000001E-4</v>
      </c>
      <c r="I63">
        <v>0.81396999999999997</v>
      </c>
      <c r="J63">
        <v>1.311E-2</v>
      </c>
      <c r="K63" s="21">
        <f t="shared" si="3"/>
        <v>2.622E-2</v>
      </c>
      <c r="M63">
        <v>3462.1</v>
      </c>
      <c r="N63">
        <v>26.06</v>
      </c>
      <c r="O63">
        <v>126.3</v>
      </c>
      <c r="P63">
        <v>1.61</v>
      </c>
      <c r="Q63">
        <v>604.70000000000005</v>
      </c>
      <c r="R63">
        <v>7.34</v>
      </c>
      <c r="T63" s="23" t="e">
        <f ca="1">[1]!Age7corr(F63,C63,W63)</f>
        <v>#NAME?</v>
      </c>
      <c r="U63" s="23">
        <f t="shared" si="4"/>
        <v>1.61</v>
      </c>
      <c r="V63" s="23"/>
      <c r="W63" s="23">
        <f t="shared" si="5"/>
        <v>0.84136699999999998</v>
      </c>
      <c r="X63" s="21"/>
      <c r="Y63" s="29">
        <f t="shared" si="6"/>
        <v>3462.1</v>
      </c>
      <c r="Z63" s="29">
        <f t="shared" si="6"/>
        <v>26.06</v>
      </c>
      <c r="AA63" s="29" t="e">
        <f t="shared" ca="1" si="7"/>
        <v>#NAME?</v>
      </c>
      <c r="AB63" s="29">
        <f t="shared" si="8"/>
        <v>1.61</v>
      </c>
      <c r="AC63" s="29">
        <f t="shared" si="8"/>
        <v>604.70000000000005</v>
      </c>
      <c r="AD63" s="29">
        <f t="shared" si="8"/>
        <v>7.34</v>
      </c>
      <c r="AE63" s="29"/>
      <c r="AF63" s="30" t="e">
        <f t="shared" ca="1" si="9"/>
        <v>#NAME?</v>
      </c>
      <c r="AG63" s="30" t="e">
        <f t="shared" ca="1" si="10"/>
        <v>#NAME?</v>
      </c>
      <c r="AH63" s="21"/>
      <c r="AI63" s="29" t="e">
        <f t="shared" ca="1" si="11"/>
        <v>#NAME?</v>
      </c>
      <c r="AJ63" s="29" t="e">
        <f t="shared" ca="1" si="12"/>
        <v>#NAME?</v>
      </c>
      <c r="AK63" s="29" t="e">
        <f t="shared" ca="1" si="13"/>
        <v>#NAME?</v>
      </c>
    </row>
    <row r="64" spans="1:37">
      <c r="A64" s="33" t="s">
        <v>76</v>
      </c>
      <c r="C64">
        <v>6.5159999999999996E-2</v>
      </c>
      <c r="D64">
        <v>3.8700000000000002E-3</v>
      </c>
      <c r="E64" s="21">
        <f t="shared" si="1"/>
        <v>7.7400000000000004E-3</v>
      </c>
      <c r="F64">
        <v>6.948E-2</v>
      </c>
      <c r="G64">
        <v>1.2700000000000001E-3</v>
      </c>
      <c r="H64" s="21">
        <f t="shared" si="2"/>
        <v>2.5400000000000002E-3</v>
      </c>
      <c r="I64">
        <v>0.62353000000000003</v>
      </c>
      <c r="J64">
        <v>3.6060000000000002E-2</v>
      </c>
      <c r="K64" s="21">
        <f t="shared" si="3"/>
        <v>7.2120000000000004E-2</v>
      </c>
      <c r="M64">
        <v>779.5</v>
      </c>
      <c r="N64">
        <v>120.15</v>
      </c>
      <c r="O64">
        <v>433</v>
      </c>
      <c r="P64">
        <v>7.67</v>
      </c>
      <c r="Q64">
        <v>492.1</v>
      </c>
      <c r="R64">
        <v>22.55</v>
      </c>
      <c r="T64" s="23" t="e">
        <f ca="1">[1]!Age7corr(F64,C64,W64)</f>
        <v>#NAME?</v>
      </c>
      <c r="U64" s="23">
        <f t="shared" si="4"/>
        <v>7.67</v>
      </c>
      <c r="V64" s="23"/>
      <c r="W64" s="23">
        <f t="shared" si="5"/>
        <v>0.86897000000000002</v>
      </c>
      <c r="X64" s="21"/>
      <c r="Y64" s="29">
        <f t="shared" si="6"/>
        <v>779.5</v>
      </c>
      <c r="Z64" s="29">
        <f t="shared" si="6"/>
        <v>120.15</v>
      </c>
      <c r="AA64" s="29" t="e">
        <f t="shared" ca="1" si="7"/>
        <v>#NAME?</v>
      </c>
      <c r="AB64" s="29">
        <f t="shared" si="8"/>
        <v>7.67</v>
      </c>
      <c r="AC64" s="29">
        <f t="shared" si="8"/>
        <v>492.1</v>
      </c>
      <c r="AD64" s="29">
        <f t="shared" si="8"/>
        <v>22.55</v>
      </c>
      <c r="AE64" s="29"/>
      <c r="AF64" s="30" t="e">
        <f t="shared" ca="1" si="9"/>
        <v>#NAME?</v>
      </c>
      <c r="AG64" s="30" t="e">
        <f t="shared" ca="1" si="10"/>
        <v>#NAME?</v>
      </c>
      <c r="AH64" s="21"/>
      <c r="AI64" s="29" t="e">
        <f t="shared" ca="1" si="11"/>
        <v>#NAME?</v>
      </c>
      <c r="AJ64" s="29" t="e">
        <f t="shared" ca="1" si="12"/>
        <v>#NAME?</v>
      </c>
      <c r="AK64" s="29" t="e">
        <f t="shared" ca="1" si="13"/>
        <v>#NAME?</v>
      </c>
    </row>
    <row r="65" spans="1:37">
      <c r="A65" s="33" t="s">
        <v>77</v>
      </c>
      <c r="C65">
        <v>5.2630000000000003E-2</v>
      </c>
      <c r="D65">
        <v>1.3699999999999999E-3</v>
      </c>
      <c r="E65" s="21">
        <f t="shared" si="1"/>
        <v>2.7399999999999998E-3</v>
      </c>
      <c r="F65">
        <v>5.2839999999999998E-2</v>
      </c>
      <c r="G65">
        <v>6.3000000000000003E-4</v>
      </c>
      <c r="H65" s="21">
        <f t="shared" si="2"/>
        <v>1.2600000000000001E-3</v>
      </c>
      <c r="I65">
        <v>0.38308999999999999</v>
      </c>
      <c r="J65">
        <v>9.8300000000000002E-3</v>
      </c>
      <c r="K65" s="21">
        <f t="shared" si="3"/>
        <v>1.966E-2</v>
      </c>
      <c r="M65">
        <v>312.60000000000002</v>
      </c>
      <c r="N65">
        <v>58.14</v>
      </c>
      <c r="O65">
        <v>331.9</v>
      </c>
      <c r="P65">
        <v>3.83</v>
      </c>
      <c r="Q65">
        <v>329.3</v>
      </c>
      <c r="R65">
        <v>7.22</v>
      </c>
      <c r="T65" s="23" t="e">
        <f ca="1">[1]!Age7corr(F65,C65,W65)</f>
        <v>#NAME?</v>
      </c>
      <c r="U65" s="23">
        <f t="shared" si="4"/>
        <v>3.83</v>
      </c>
      <c r="V65" s="23"/>
      <c r="W65" s="23">
        <f t="shared" si="5"/>
        <v>0.85987099999999994</v>
      </c>
      <c r="X65" s="21"/>
      <c r="Y65" s="29">
        <f t="shared" si="6"/>
        <v>312.60000000000002</v>
      </c>
      <c r="Z65" s="29">
        <f t="shared" si="6"/>
        <v>58.14</v>
      </c>
      <c r="AA65" s="29" t="e">
        <f t="shared" ca="1" si="7"/>
        <v>#NAME?</v>
      </c>
      <c r="AB65" s="29">
        <f t="shared" si="8"/>
        <v>3.83</v>
      </c>
      <c r="AC65" s="29">
        <f t="shared" si="8"/>
        <v>329.3</v>
      </c>
      <c r="AD65" s="29">
        <f t="shared" si="8"/>
        <v>7.22</v>
      </c>
      <c r="AE65" s="29"/>
      <c r="AF65" s="30" t="e">
        <f t="shared" ca="1" si="9"/>
        <v>#NAME?</v>
      </c>
      <c r="AG65" s="30" t="e">
        <f t="shared" ca="1" si="10"/>
        <v>#NAME?</v>
      </c>
      <c r="AH65" s="21"/>
      <c r="AI65" s="29" t="e">
        <f t="shared" ca="1" si="11"/>
        <v>#NAME?</v>
      </c>
      <c r="AJ65" s="29" t="e">
        <f t="shared" ca="1" si="12"/>
        <v>#NAME?</v>
      </c>
      <c r="AK65" s="29" t="e">
        <f t="shared" ca="1" si="13"/>
        <v>#NAME?</v>
      </c>
    </row>
    <row r="66" spans="1:37">
      <c r="A66" s="33" t="s">
        <v>78</v>
      </c>
      <c r="C66">
        <v>5.5039999999999999E-2</v>
      </c>
      <c r="D66">
        <v>1.7700000000000001E-3</v>
      </c>
      <c r="E66" s="21">
        <f t="shared" si="1"/>
        <v>3.5400000000000002E-3</v>
      </c>
      <c r="F66">
        <v>7.4010000000000006E-2</v>
      </c>
      <c r="G66">
        <v>8.8000000000000003E-4</v>
      </c>
      <c r="H66" s="21">
        <f t="shared" si="2"/>
        <v>1.7600000000000001E-3</v>
      </c>
      <c r="I66">
        <v>0.56130000000000002</v>
      </c>
      <c r="J66">
        <v>1.753E-2</v>
      </c>
      <c r="K66" s="21">
        <f t="shared" si="3"/>
        <v>3.5060000000000001E-2</v>
      </c>
      <c r="M66">
        <v>413.8</v>
      </c>
      <c r="N66">
        <v>69.58</v>
      </c>
      <c r="O66">
        <v>460.3</v>
      </c>
      <c r="P66">
        <v>5.3</v>
      </c>
      <c r="Q66">
        <v>452.4</v>
      </c>
      <c r="R66">
        <v>11.4</v>
      </c>
      <c r="T66" s="23" t="e">
        <f ca="1">[1]!Age7corr(F66,C66,W66)</f>
        <v>#NAME?</v>
      </c>
      <c r="U66" s="23">
        <f t="shared" si="4"/>
        <v>5.3</v>
      </c>
      <c r="V66" s="23"/>
      <c r="W66" s="23">
        <f t="shared" si="5"/>
        <v>0.87142699999999995</v>
      </c>
      <c r="X66" s="21"/>
      <c r="Y66" s="29">
        <f t="shared" si="6"/>
        <v>413.8</v>
      </c>
      <c r="Z66" s="29">
        <f t="shared" si="6"/>
        <v>69.58</v>
      </c>
      <c r="AA66" s="29" t="e">
        <f t="shared" ca="1" si="7"/>
        <v>#NAME?</v>
      </c>
      <c r="AB66" s="29">
        <f t="shared" si="8"/>
        <v>5.3</v>
      </c>
      <c r="AC66" s="29">
        <f t="shared" si="8"/>
        <v>452.4</v>
      </c>
      <c r="AD66" s="29">
        <f t="shared" si="8"/>
        <v>11.4</v>
      </c>
      <c r="AE66" s="29"/>
      <c r="AF66" s="30" t="e">
        <f t="shared" ca="1" si="9"/>
        <v>#NAME?</v>
      </c>
      <c r="AG66" s="30" t="e">
        <f t="shared" ca="1" si="10"/>
        <v>#NAME?</v>
      </c>
      <c r="AH66" s="21"/>
      <c r="AI66" s="29" t="e">
        <f t="shared" ca="1" si="11"/>
        <v>#NAME?</v>
      </c>
      <c r="AJ66" s="29" t="e">
        <f t="shared" ca="1" si="12"/>
        <v>#NAME?</v>
      </c>
      <c r="AK66" s="29" t="e">
        <f t="shared" ca="1" si="13"/>
        <v>#NAME?</v>
      </c>
    </row>
    <row r="67" spans="1:37">
      <c r="A67" s="33" t="s">
        <v>79</v>
      </c>
      <c r="C67">
        <v>5.6270000000000001E-2</v>
      </c>
      <c r="D67">
        <v>1.57E-3</v>
      </c>
      <c r="E67" s="21">
        <f t="shared" si="1"/>
        <v>3.14E-3</v>
      </c>
      <c r="F67">
        <v>4.8430000000000001E-2</v>
      </c>
      <c r="G67">
        <v>5.9000000000000003E-4</v>
      </c>
      <c r="H67" s="21">
        <f t="shared" si="2"/>
        <v>1.1800000000000001E-3</v>
      </c>
      <c r="I67">
        <v>0.37545000000000001</v>
      </c>
      <c r="J67">
        <v>1.0319999999999999E-2</v>
      </c>
      <c r="K67" s="21">
        <f t="shared" si="3"/>
        <v>2.0639999999999999E-2</v>
      </c>
      <c r="M67">
        <v>462.4</v>
      </c>
      <c r="N67">
        <v>61.34</v>
      </c>
      <c r="O67">
        <v>304.8</v>
      </c>
      <c r="P67">
        <v>3.65</v>
      </c>
      <c r="Q67">
        <v>323.7</v>
      </c>
      <c r="R67">
        <v>7.62</v>
      </c>
      <c r="T67" s="23" t="e">
        <f ca="1">[1]!Age7corr(F67,C67,W67)</f>
        <v>#NAME?</v>
      </c>
      <c r="U67" s="23">
        <f t="shared" si="4"/>
        <v>3.65</v>
      </c>
      <c r="V67" s="23"/>
      <c r="W67" s="23">
        <f t="shared" si="5"/>
        <v>0.85743199999999997</v>
      </c>
      <c r="X67" s="21"/>
      <c r="Y67" s="29">
        <f t="shared" si="6"/>
        <v>462.4</v>
      </c>
      <c r="Z67" s="29">
        <f t="shared" si="6"/>
        <v>61.34</v>
      </c>
      <c r="AA67" s="29" t="e">
        <f t="shared" ca="1" si="7"/>
        <v>#NAME?</v>
      </c>
      <c r="AB67" s="29">
        <f t="shared" si="8"/>
        <v>3.65</v>
      </c>
      <c r="AC67" s="29">
        <f t="shared" si="8"/>
        <v>323.7</v>
      </c>
      <c r="AD67" s="29">
        <f t="shared" si="8"/>
        <v>7.62</v>
      </c>
      <c r="AE67" s="29"/>
      <c r="AF67" s="30" t="e">
        <f t="shared" ca="1" si="9"/>
        <v>#NAME?</v>
      </c>
      <c r="AG67" s="30" t="e">
        <f t="shared" ca="1" si="10"/>
        <v>#NAME?</v>
      </c>
      <c r="AH67" s="21"/>
      <c r="AI67" s="29" t="e">
        <f t="shared" ca="1" si="11"/>
        <v>#NAME?</v>
      </c>
      <c r="AJ67" s="29" t="e">
        <f t="shared" ca="1" si="12"/>
        <v>#NAME?</v>
      </c>
      <c r="AK67" s="29" t="e">
        <f t="shared" ca="1" si="13"/>
        <v>#NAME?</v>
      </c>
    </row>
    <row r="68" spans="1:37">
      <c r="A68" s="33" t="s">
        <v>80</v>
      </c>
      <c r="C68">
        <v>0.10952000000000001</v>
      </c>
      <c r="D68">
        <v>1.3799999999999999E-3</v>
      </c>
      <c r="E68" s="21">
        <f t="shared" si="1"/>
        <v>2.7599999999999999E-3</v>
      </c>
      <c r="F68">
        <v>0.20888000000000001</v>
      </c>
      <c r="G68">
        <v>2E-3</v>
      </c>
      <c r="H68" s="21">
        <f t="shared" si="2"/>
        <v>4.0000000000000001E-3</v>
      </c>
      <c r="I68">
        <v>3.1515900000000001</v>
      </c>
      <c r="J68">
        <v>3.7269999999999998E-2</v>
      </c>
      <c r="K68" s="21">
        <f t="shared" si="3"/>
        <v>7.4539999999999995E-2</v>
      </c>
      <c r="M68">
        <v>1791.3</v>
      </c>
      <c r="N68">
        <v>22.72</v>
      </c>
      <c r="O68">
        <v>1222.9000000000001</v>
      </c>
      <c r="P68">
        <v>10.65</v>
      </c>
      <c r="Q68">
        <v>1445.4</v>
      </c>
      <c r="R68">
        <v>9.1199999999999992</v>
      </c>
      <c r="T68" s="23" t="e">
        <f ca="1">[1]!Age7corr(F68,C68,W68)</f>
        <v>#NAME?</v>
      </c>
      <c r="U68" s="23">
        <f t="shared" si="4"/>
        <v>10.65</v>
      </c>
      <c r="V68" s="23"/>
      <c r="W68" s="23">
        <f t="shared" si="5"/>
        <v>0.94006100000000004</v>
      </c>
      <c r="X68" s="21"/>
      <c r="Y68" s="29">
        <f t="shared" si="6"/>
        <v>1791.3</v>
      </c>
      <c r="Z68" s="29">
        <f t="shared" si="6"/>
        <v>22.72</v>
      </c>
      <c r="AA68" s="29" t="e">
        <f t="shared" ca="1" si="7"/>
        <v>#NAME?</v>
      </c>
      <c r="AB68" s="29">
        <f t="shared" si="8"/>
        <v>10.65</v>
      </c>
      <c r="AC68" s="29">
        <f t="shared" si="8"/>
        <v>1445.4</v>
      </c>
      <c r="AD68" s="29">
        <f t="shared" si="8"/>
        <v>9.1199999999999992</v>
      </c>
      <c r="AE68" s="29"/>
      <c r="AF68" s="30" t="e">
        <f t="shared" ca="1" si="9"/>
        <v>#NAME?</v>
      </c>
      <c r="AG68" s="30" t="e">
        <f t="shared" ca="1" si="10"/>
        <v>#NAME?</v>
      </c>
      <c r="AH68" s="21"/>
      <c r="AI68" s="29" t="e">
        <f t="shared" ca="1" si="11"/>
        <v>#NAME?</v>
      </c>
      <c r="AJ68" s="29" t="e">
        <f t="shared" ca="1" si="12"/>
        <v>#NAME?</v>
      </c>
      <c r="AK68" s="29" t="e">
        <f t="shared" ca="1" si="13"/>
        <v>#NAME?</v>
      </c>
    </row>
    <row r="69" spans="1:37">
      <c r="A69" s="33" t="s">
        <v>81</v>
      </c>
      <c r="C69">
        <v>5.1589999999999997E-2</v>
      </c>
      <c r="D69">
        <v>1.4599999999999999E-3</v>
      </c>
      <c r="E69" s="21">
        <f t="shared" si="1"/>
        <v>2.9199999999999999E-3</v>
      </c>
      <c r="F69">
        <v>5.4460000000000001E-2</v>
      </c>
      <c r="G69">
        <v>6.4999999999999997E-4</v>
      </c>
      <c r="H69" s="21">
        <f t="shared" si="2"/>
        <v>1.2999999999999999E-3</v>
      </c>
      <c r="I69">
        <v>0.38691999999999999</v>
      </c>
      <c r="J69">
        <v>1.073E-2</v>
      </c>
      <c r="K69" s="21">
        <f t="shared" si="3"/>
        <v>2.146E-2</v>
      </c>
      <c r="M69">
        <v>267.3</v>
      </c>
      <c r="N69">
        <v>63.49</v>
      </c>
      <c r="O69">
        <v>341.8</v>
      </c>
      <c r="P69">
        <v>3.99</v>
      </c>
      <c r="Q69">
        <v>332.1</v>
      </c>
      <c r="R69">
        <v>7.86</v>
      </c>
      <c r="T69" s="23" t="e">
        <f ca="1">[1]!Age7corr(F69,C69,W69)</f>
        <v>#NAME?</v>
      </c>
      <c r="U69" s="23">
        <f t="shared" si="4"/>
        <v>3.99</v>
      </c>
      <c r="V69" s="23"/>
      <c r="W69" s="23">
        <f t="shared" si="5"/>
        <v>0.86076199999999992</v>
      </c>
      <c r="X69" s="21"/>
      <c r="Y69" s="29">
        <f t="shared" si="6"/>
        <v>267.3</v>
      </c>
      <c r="Z69" s="29">
        <f t="shared" si="6"/>
        <v>63.49</v>
      </c>
      <c r="AA69" s="29" t="e">
        <f t="shared" ca="1" si="7"/>
        <v>#NAME?</v>
      </c>
      <c r="AB69" s="29">
        <f t="shared" si="8"/>
        <v>3.99</v>
      </c>
      <c r="AC69" s="29">
        <f t="shared" si="8"/>
        <v>332.1</v>
      </c>
      <c r="AD69" s="29">
        <f t="shared" si="8"/>
        <v>7.86</v>
      </c>
      <c r="AE69" s="29"/>
      <c r="AF69" s="30" t="e">
        <f t="shared" ca="1" si="9"/>
        <v>#NAME?</v>
      </c>
      <c r="AG69" s="30" t="e">
        <f t="shared" ca="1" si="10"/>
        <v>#NAME?</v>
      </c>
      <c r="AH69" s="21"/>
      <c r="AI69" s="29" t="e">
        <f t="shared" ca="1" si="11"/>
        <v>#NAME?</v>
      </c>
      <c r="AJ69" s="29" t="e">
        <f t="shared" ca="1" si="12"/>
        <v>#NAME?</v>
      </c>
      <c r="AK69" s="29" t="e">
        <f t="shared" ca="1" si="13"/>
        <v>#NAME?</v>
      </c>
    </row>
    <row r="70" spans="1:37">
      <c r="A70" s="33" t="s">
        <v>82</v>
      </c>
      <c r="C70">
        <v>5.2479999999999999E-2</v>
      </c>
      <c r="D70">
        <v>2.1800000000000001E-3</v>
      </c>
      <c r="E70" s="21">
        <f t="shared" si="1"/>
        <v>4.3600000000000002E-3</v>
      </c>
      <c r="F70">
        <v>4.6890000000000001E-2</v>
      </c>
      <c r="G70">
        <v>6.2E-4</v>
      </c>
      <c r="H70" s="21">
        <f t="shared" si="2"/>
        <v>1.24E-3</v>
      </c>
      <c r="I70">
        <v>0.33899000000000001</v>
      </c>
      <c r="J70">
        <v>1.375E-2</v>
      </c>
      <c r="K70" s="21">
        <f t="shared" si="3"/>
        <v>2.75E-2</v>
      </c>
      <c r="M70">
        <v>306.39999999999998</v>
      </c>
      <c r="N70">
        <v>92.1</v>
      </c>
      <c r="O70">
        <v>295.39999999999998</v>
      </c>
      <c r="P70">
        <v>3.83</v>
      </c>
      <c r="Q70">
        <v>296.39999999999998</v>
      </c>
      <c r="R70">
        <v>10.43</v>
      </c>
      <c r="T70" s="23" t="e">
        <f ca="1">[1]!Age7corr(F70,C70,W70)</f>
        <v>#NAME?</v>
      </c>
      <c r="U70" s="23">
        <f t="shared" si="4"/>
        <v>3.83</v>
      </c>
      <c r="V70" s="23"/>
      <c r="W70" s="23">
        <f t="shared" si="5"/>
        <v>0.85658599999999996</v>
      </c>
      <c r="X70" s="21"/>
      <c r="Y70" s="29">
        <f t="shared" si="6"/>
        <v>306.39999999999998</v>
      </c>
      <c r="Z70" s="29">
        <f t="shared" si="6"/>
        <v>92.1</v>
      </c>
      <c r="AA70" s="29" t="e">
        <f t="shared" ca="1" si="7"/>
        <v>#NAME?</v>
      </c>
      <c r="AB70" s="29">
        <f t="shared" si="8"/>
        <v>3.83</v>
      </c>
      <c r="AC70" s="29">
        <f t="shared" si="8"/>
        <v>296.39999999999998</v>
      </c>
      <c r="AD70" s="29">
        <f t="shared" si="8"/>
        <v>10.43</v>
      </c>
      <c r="AE70" s="29"/>
      <c r="AF70" s="30" t="e">
        <f t="shared" ca="1" si="9"/>
        <v>#NAME?</v>
      </c>
      <c r="AG70" s="30" t="e">
        <f t="shared" ca="1" si="10"/>
        <v>#NAME?</v>
      </c>
      <c r="AH70" s="21"/>
      <c r="AI70" s="29" t="e">
        <f t="shared" ca="1" si="11"/>
        <v>#NAME?</v>
      </c>
      <c r="AJ70" s="29" t="e">
        <f t="shared" ca="1" si="12"/>
        <v>#NAME?</v>
      </c>
      <c r="AK70" s="29" t="e">
        <f t="shared" ca="1" si="13"/>
        <v>#NAME?</v>
      </c>
    </row>
    <row r="71" spans="1:37">
      <c r="A71" s="33" t="s">
        <v>83</v>
      </c>
      <c r="C71">
        <v>8.3799999999999999E-2</v>
      </c>
      <c r="D71">
        <v>1.1900000000000001E-3</v>
      </c>
      <c r="E71" s="21">
        <f t="shared" si="1"/>
        <v>2.3800000000000002E-3</v>
      </c>
      <c r="F71">
        <v>0.23377000000000001</v>
      </c>
      <c r="G71">
        <v>2.4299999999999999E-3</v>
      </c>
      <c r="H71" s="21">
        <f t="shared" si="2"/>
        <v>4.8599999999999997E-3</v>
      </c>
      <c r="I71">
        <v>2.6989399999999999</v>
      </c>
      <c r="J71">
        <v>3.7670000000000002E-2</v>
      </c>
      <c r="K71" s="21">
        <f t="shared" si="3"/>
        <v>7.5340000000000004E-2</v>
      </c>
      <c r="M71">
        <v>1287.8</v>
      </c>
      <c r="N71">
        <v>27.54</v>
      </c>
      <c r="O71">
        <v>1354.2</v>
      </c>
      <c r="P71">
        <v>12.71</v>
      </c>
      <c r="Q71">
        <v>1328.2</v>
      </c>
      <c r="R71">
        <v>10.34</v>
      </c>
      <c r="T71" s="23" t="e">
        <f ca="1">[1]!Age7corr(F71,C71,W71)</f>
        <v>#NAME?</v>
      </c>
      <c r="U71" s="23">
        <f t="shared" si="4"/>
        <v>12.71</v>
      </c>
      <c r="V71" s="23"/>
      <c r="W71" s="23">
        <f t="shared" si="5"/>
        <v>0.951878</v>
      </c>
      <c r="X71" s="21"/>
      <c r="Y71" s="29">
        <f t="shared" si="6"/>
        <v>1287.8</v>
      </c>
      <c r="Z71" s="29">
        <f t="shared" si="6"/>
        <v>27.54</v>
      </c>
      <c r="AA71" s="29" t="e">
        <f t="shared" ca="1" si="7"/>
        <v>#NAME?</v>
      </c>
      <c r="AB71" s="29">
        <f t="shared" si="8"/>
        <v>12.71</v>
      </c>
      <c r="AC71" s="29">
        <f t="shared" si="8"/>
        <v>1328.2</v>
      </c>
      <c r="AD71" s="29">
        <f t="shared" si="8"/>
        <v>10.34</v>
      </c>
      <c r="AE71" s="29"/>
      <c r="AF71" s="30" t="e">
        <f t="shared" ca="1" si="9"/>
        <v>#NAME?</v>
      </c>
      <c r="AG71" s="30" t="e">
        <f t="shared" ca="1" si="10"/>
        <v>#NAME?</v>
      </c>
      <c r="AH71" s="21"/>
      <c r="AI71" s="29" t="e">
        <f t="shared" ca="1" si="11"/>
        <v>#NAME?</v>
      </c>
      <c r="AJ71" s="29" t="e">
        <f t="shared" ca="1" si="12"/>
        <v>#NAME?</v>
      </c>
      <c r="AK71" s="29" t="e">
        <f t="shared" ca="1" si="13"/>
        <v>#NAME?</v>
      </c>
    </row>
    <row r="72" spans="1:37">
      <c r="A72" s="33" t="s">
        <v>84</v>
      </c>
      <c r="C72">
        <v>9.7729999999999997E-2</v>
      </c>
      <c r="D72">
        <v>1.4400000000000001E-3</v>
      </c>
      <c r="E72" s="21">
        <f t="shared" si="1"/>
        <v>2.8800000000000002E-3</v>
      </c>
      <c r="F72">
        <v>0.29266999999999999</v>
      </c>
      <c r="G72">
        <v>3.1700000000000001E-3</v>
      </c>
      <c r="H72" s="21">
        <f t="shared" si="2"/>
        <v>6.3400000000000001E-3</v>
      </c>
      <c r="I72">
        <v>3.9405899999999998</v>
      </c>
      <c r="J72">
        <v>5.7430000000000002E-2</v>
      </c>
      <c r="K72" s="21">
        <f t="shared" si="3"/>
        <v>0.11486</v>
      </c>
      <c r="M72">
        <v>1581.2</v>
      </c>
      <c r="N72">
        <v>27.27</v>
      </c>
      <c r="O72">
        <v>1654.9</v>
      </c>
      <c r="P72">
        <v>15.8</v>
      </c>
      <c r="Q72">
        <v>1622.1</v>
      </c>
      <c r="R72">
        <v>11.8</v>
      </c>
      <c r="T72" s="23" t="e">
        <f ca="1">[1]!Age7corr(F72,C72,W72)</f>
        <v>#NAME?</v>
      </c>
      <c r="U72" s="23">
        <f t="shared" si="4"/>
        <v>15.8</v>
      </c>
      <c r="V72" s="23"/>
      <c r="W72" s="23">
        <f t="shared" si="5"/>
        <v>0.97894099999999995</v>
      </c>
      <c r="X72" s="21"/>
      <c r="Y72" s="29">
        <f t="shared" si="6"/>
        <v>1581.2</v>
      </c>
      <c r="Z72" s="29">
        <f t="shared" si="6"/>
        <v>27.27</v>
      </c>
      <c r="AA72" s="29" t="e">
        <f t="shared" ca="1" si="7"/>
        <v>#NAME?</v>
      </c>
      <c r="AB72" s="29">
        <f t="shared" si="8"/>
        <v>15.8</v>
      </c>
      <c r="AC72" s="29">
        <f t="shared" si="8"/>
        <v>1622.1</v>
      </c>
      <c r="AD72" s="29">
        <f t="shared" si="8"/>
        <v>11.8</v>
      </c>
      <c r="AE72" s="29"/>
      <c r="AF72" s="30" t="e">
        <f t="shared" ca="1" si="9"/>
        <v>#NAME?</v>
      </c>
      <c r="AG72" s="30" t="e">
        <f t="shared" ca="1" si="10"/>
        <v>#NAME?</v>
      </c>
      <c r="AH72" s="21"/>
      <c r="AI72" s="29" t="e">
        <f t="shared" ca="1" si="11"/>
        <v>#NAME?</v>
      </c>
      <c r="AJ72" s="29" t="e">
        <f t="shared" ca="1" si="12"/>
        <v>#NAME?</v>
      </c>
      <c r="AK72" s="29" t="e">
        <f t="shared" ca="1" si="13"/>
        <v>#NAME?</v>
      </c>
    </row>
    <row r="73" spans="1:37">
      <c r="A73" s="33" t="s">
        <v>85</v>
      </c>
      <c r="C73">
        <v>5.7799999999999997E-2</v>
      </c>
      <c r="D73">
        <v>1.5299999999999999E-3</v>
      </c>
      <c r="E73" s="21">
        <f t="shared" si="1"/>
        <v>3.0599999999999998E-3</v>
      </c>
      <c r="F73">
        <v>6.1519999999999998E-2</v>
      </c>
      <c r="G73">
        <v>7.6000000000000004E-4</v>
      </c>
      <c r="H73" s="21">
        <f t="shared" si="2"/>
        <v>1.5200000000000001E-3</v>
      </c>
      <c r="I73">
        <v>0.49002000000000001</v>
      </c>
      <c r="J73">
        <v>1.282E-2</v>
      </c>
      <c r="K73" s="21">
        <f t="shared" si="3"/>
        <v>2.564E-2</v>
      </c>
      <c r="M73">
        <v>522.1</v>
      </c>
      <c r="N73">
        <v>57.32</v>
      </c>
      <c r="O73">
        <v>384.8</v>
      </c>
      <c r="P73">
        <v>4.59</v>
      </c>
      <c r="Q73">
        <v>404.9</v>
      </c>
      <c r="R73">
        <v>8.73</v>
      </c>
      <c r="T73" s="23" t="e">
        <f ca="1">[1]!Age7corr(F73,C73,W73)</f>
        <v>#NAME?</v>
      </c>
      <c r="U73" s="23">
        <f t="shared" si="4"/>
        <v>4.59</v>
      </c>
      <c r="V73" s="23"/>
      <c r="W73" s="23">
        <f t="shared" si="5"/>
        <v>0.86463199999999996</v>
      </c>
      <c r="X73" s="21"/>
      <c r="Y73" s="29">
        <f t="shared" si="6"/>
        <v>522.1</v>
      </c>
      <c r="Z73" s="29">
        <f t="shared" si="6"/>
        <v>57.32</v>
      </c>
      <c r="AA73" s="29" t="e">
        <f t="shared" ca="1" si="7"/>
        <v>#NAME?</v>
      </c>
      <c r="AB73" s="29">
        <f t="shared" si="8"/>
        <v>4.59</v>
      </c>
      <c r="AC73" s="29">
        <f t="shared" si="8"/>
        <v>404.9</v>
      </c>
      <c r="AD73" s="29">
        <f t="shared" si="8"/>
        <v>8.73</v>
      </c>
      <c r="AE73" s="29"/>
      <c r="AF73" s="30" t="e">
        <f t="shared" ca="1" si="9"/>
        <v>#NAME?</v>
      </c>
      <c r="AG73" s="30" t="e">
        <f t="shared" ca="1" si="10"/>
        <v>#NAME?</v>
      </c>
      <c r="AH73" s="21"/>
      <c r="AI73" s="29" t="e">
        <f t="shared" ca="1" si="11"/>
        <v>#NAME?</v>
      </c>
      <c r="AJ73" s="29" t="e">
        <f t="shared" ca="1" si="12"/>
        <v>#NAME?</v>
      </c>
      <c r="AK73" s="29" t="e">
        <f t="shared" ca="1" si="13"/>
        <v>#NAME?</v>
      </c>
    </row>
    <row r="74" spans="1:37">
      <c r="A74" s="33" t="s">
        <v>86</v>
      </c>
      <c r="C74">
        <v>5.5789999999999999E-2</v>
      </c>
      <c r="D74">
        <v>1.67E-3</v>
      </c>
      <c r="E74" s="21">
        <f t="shared" si="1"/>
        <v>3.3400000000000001E-3</v>
      </c>
      <c r="F74">
        <v>7.4819999999999998E-2</v>
      </c>
      <c r="G74">
        <v>8.5999999999999998E-4</v>
      </c>
      <c r="H74" s="21">
        <f t="shared" si="2"/>
        <v>1.72E-3</v>
      </c>
      <c r="I74">
        <v>0.57533000000000001</v>
      </c>
      <c r="J74">
        <v>1.6760000000000001E-2</v>
      </c>
      <c r="K74" s="21">
        <f t="shared" si="3"/>
        <v>3.3520000000000001E-2</v>
      </c>
      <c r="M74">
        <v>443.8</v>
      </c>
      <c r="N74">
        <v>65.27</v>
      </c>
      <c r="O74">
        <v>465.2</v>
      </c>
      <c r="P74">
        <v>5.16</v>
      </c>
      <c r="Q74">
        <v>461.5</v>
      </c>
      <c r="R74">
        <v>10.8</v>
      </c>
      <c r="T74" s="23" t="e">
        <f ca="1">[1]!Age7corr(F74,C74,W74)</f>
        <v>#NAME?</v>
      </c>
      <c r="U74" s="23">
        <f t="shared" si="4"/>
        <v>5.16</v>
      </c>
      <c r="V74" s="23"/>
      <c r="W74" s="23">
        <f t="shared" si="5"/>
        <v>0.87186799999999998</v>
      </c>
      <c r="X74" s="21"/>
      <c r="Y74" s="29">
        <f t="shared" si="6"/>
        <v>443.8</v>
      </c>
      <c r="Z74" s="29">
        <f t="shared" si="6"/>
        <v>65.27</v>
      </c>
      <c r="AA74" s="29" t="e">
        <f t="shared" ca="1" si="7"/>
        <v>#NAME?</v>
      </c>
      <c r="AB74" s="29">
        <f t="shared" si="8"/>
        <v>5.16</v>
      </c>
      <c r="AC74" s="29">
        <f t="shared" si="8"/>
        <v>461.5</v>
      </c>
      <c r="AD74" s="29">
        <f t="shared" si="8"/>
        <v>10.8</v>
      </c>
      <c r="AE74" s="29"/>
      <c r="AF74" s="30" t="e">
        <f t="shared" ca="1" si="9"/>
        <v>#NAME?</v>
      </c>
      <c r="AG74" s="30" t="e">
        <f t="shared" ca="1" si="10"/>
        <v>#NAME?</v>
      </c>
      <c r="AH74" s="21"/>
      <c r="AI74" s="29" t="e">
        <f t="shared" ca="1" si="11"/>
        <v>#NAME?</v>
      </c>
      <c r="AJ74" s="29" t="e">
        <f t="shared" ca="1" si="12"/>
        <v>#NAME?</v>
      </c>
      <c r="AK74" s="29" t="e">
        <f t="shared" ca="1" si="13"/>
        <v>#NAME?</v>
      </c>
    </row>
    <row r="75" spans="1:37">
      <c r="A75" s="33" t="s">
        <v>87</v>
      </c>
      <c r="C75">
        <v>5.3109999999999997E-2</v>
      </c>
      <c r="D75">
        <v>1.39E-3</v>
      </c>
      <c r="E75" s="21">
        <f t="shared" ref="E75:E83" si="14">2*D75</f>
        <v>2.7799999999999999E-3</v>
      </c>
      <c r="F75">
        <v>4.9009999999999998E-2</v>
      </c>
      <c r="G75">
        <v>5.4000000000000001E-4</v>
      </c>
      <c r="H75" s="21">
        <f t="shared" ref="H75:H83" si="15">2*G75</f>
        <v>1.08E-3</v>
      </c>
      <c r="I75">
        <v>0.35864000000000001</v>
      </c>
      <c r="J75">
        <v>9.1199999999999996E-3</v>
      </c>
      <c r="K75" s="21">
        <f t="shared" ref="K75:K83" si="16">2*J75</f>
        <v>1.8239999999999999E-2</v>
      </c>
      <c r="M75">
        <v>333.2</v>
      </c>
      <c r="N75">
        <v>58.17</v>
      </c>
      <c r="O75">
        <v>308.39999999999998</v>
      </c>
      <c r="P75">
        <v>3.35</v>
      </c>
      <c r="Q75">
        <v>311.2</v>
      </c>
      <c r="R75">
        <v>6.82</v>
      </c>
      <c r="T75" s="23" t="e">
        <f ca="1">[1]!Age7corr(F75,C75,W75)</f>
        <v>#NAME?</v>
      </c>
      <c r="U75" s="23">
        <f t="shared" ref="U75:U83" si="17">P75</f>
        <v>3.35</v>
      </c>
      <c r="V75" s="23"/>
      <c r="W75" s="23">
        <f t="shared" ref="W75:W83" si="18">(9*10^(-5)*O75+0.83)</f>
        <v>0.85775599999999996</v>
      </c>
      <c r="X75" s="21"/>
      <c r="Y75" s="29">
        <f t="shared" ref="Y75:Z83" si="19">M75</f>
        <v>333.2</v>
      </c>
      <c r="Z75" s="29">
        <f t="shared" si="19"/>
        <v>58.17</v>
      </c>
      <c r="AA75" s="29" t="e">
        <f t="shared" ref="AA75:AA83" ca="1" si="20">T75</f>
        <v>#NAME?</v>
      </c>
      <c r="AB75" s="29">
        <f t="shared" ref="AB75:AD83" si="21">P75</f>
        <v>3.35</v>
      </c>
      <c r="AC75" s="29">
        <f t="shared" si="21"/>
        <v>311.2</v>
      </c>
      <c r="AD75" s="29">
        <f t="shared" si="21"/>
        <v>6.82</v>
      </c>
      <c r="AE75" s="29"/>
      <c r="AF75" s="30" t="e">
        <f t="shared" ref="AF75:AF83" ca="1" si="22">(Y75-AA75)/Y75*100</f>
        <v>#NAME?</v>
      </c>
      <c r="AG75" s="30" t="e">
        <f t="shared" ref="AG75:AG83" ca="1" si="23">(AC75-AA75)/AC75*100</f>
        <v>#NAME?</v>
      </c>
      <c r="AH75" s="21"/>
      <c r="AI75" s="29" t="e">
        <f t="shared" ref="AI75:AI83" ca="1" si="24">IF(T75&gt;1000,IF(AF75&lt;$AM$5,$M$5,$AM$9),IF(AG75&lt;$AM$5,$O$5,$AM$9))</f>
        <v>#NAME?</v>
      </c>
      <c r="AJ75" s="29" t="e">
        <f t="shared" ref="AJ75:AJ83" ca="1" si="25">IF(AA75&gt;1000,IF(AF75&lt;$AM$5,Y75,0),IF(AG75&lt;$AM$5,AA75,0))</f>
        <v>#NAME?</v>
      </c>
      <c r="AK75" s="29" t="e">
        <f t="shared" ref="AK75:AK83" ca="1" si="26">IF(AA75&gt;1000,IF(AF75&lt;$AM$5,Z75,0),IF(AG75&lt;$AM$5,AB75,0))</f>
        <v>#NAME?</v>
      </c>
    </row>
    <row r="76" spans="1:37">
      <c r="A76" s="33" t="s">
        <v>88</v>
      </c>
      <c r="C76">
        <v>5.5899999999999998E-2</v>
      </c>
      <c r="D76">
        <v>4.7600000000000003E-3</v>
      </c>
      <c r="E76" s="21">
        <f t="shared" si="14"/>
        <v>9.5200000000000007E-3</v>
      </c>
      <c r="F76">
        <v>7.4579999999999994E-2</v>
      </c>
      <c r="G76">
        <v>1.81E-3</v>
      </c>
      <c r="H76" s="21">
        <f t="shared" si="15"/>
        <v>3.62E-3</v>
      </c>
      <c r="I76">
        <v>0.57982</v>
      </c>
      <c r="J76">
        <v>4.8189999999999997E-2</v>
      </c>
      <c r="K76" s="21">
        <f t="shared" si="16"/>
        <v>9.6379999999999993E-2</v>
      </c>
      <c r="M76">
        <v>448</v>
      </c>
      <c r="N76">
        <v>179.18</v>
      </c>
      <c r="O76">
        <v>463.7</v>
      </c>
      <c r="P76">
        <v>10.87</v>
      </c>
      <c r="Q76">
        <v>464.3</v>
      </c>
      <c r="R76">
        <v>30.97</v>
      </c>
      <c r="T76" s="23" t="e">
        <f ca="1">[1]!Age7corr(F76,C76,W76)</f>
        <v>#NAME?</v>
      </c>
      <c r="U76" s="23">
        <f t="shared" si="17"/>
        <v>10.87</v>
      </c>
      <c r="V76" s="23"/>
      <c r="W76" s="23">
        <f t="shared" si="18"/>
        <v>0.87173299999999998</v>
      </c>
      <c r="X76" s="21"/>
      <c r="Y76" s="29">
        <f t="shared" si="19"/>
        <v>448</v>
      </c>
      <c r="Z76" s="29">
        <f t="shared" si="19"/>
        <v>179.18</v>
      </c>
      <c r="AA76" s="29" t="e">
        <f t="shared" ca="1" si="20"/>
        <v>#NAME?</v>
      </c>
      <c r="AB76" s="29">
        <f t="shared" si="21"/>
        <v>10.87</v>
      </c>
      <c r="AC76" s="29">
        <f t="shared" si="21"/>
        <v>464.3</v>
      </c>
      <c r="AD76" s="29">
        <f t="shared" si="21"/>
        <v>30.97</v>
      </c>
      <c r="AE76" s="29"/>
      <c r="AF76" s="30" t="e">
        <f t="shared" ca="1" si="22"/>
        <v>#NAME?</v>
      </c>
      <c r="AG76" s="30" t="e">
        <f t="shared" ca="1" si="23"/>
        <v>#NAME?</v>
      </c>
      <c r="AH76" s="21"/>
      <c r="AI76" s="29" t="e">
        <f t="shared" ca="1" si="24"/>
        <v>#NAME?</v>
      </c>
      <c r="AJ76" s="29" t="e">
        <f t="shared" ca="1" si="25"/>
        <v>#NAME?</v>
      </c>
      <c r="AK76" s="29" t="e">
        <f t="shared" ca="1" si="26"/>
        <v>#NAME?</v>
      </c>
    </row>
    <row r="77" spans="1:37">
      <c r="A77" s="33" t="s">
        <v>89</v>
      </c>
      <c r="C77">
        <v>5.2999999999999999E-2</v>
      </c>
      <c r="D77">
        <v>1.34E-3</v>
      </c>
      <c r="E77" s="21">
        <f t="shared" si="14"/>
        <v>2.6800000000000001E-3</v>
      </c>
      <c r="F77">
        <v>4.9619999999999997E-2</v>
      </c>
      <c r="G77">
        <v>5.9000000000000003E-4</v>
      </c>
      <c r="H77" s="21">
        <f t="shared" si="15"/>
        <v>1.1800000000000001E-3</v>
      </c>
      <c r="I77">
        <v>0.36237000000000003</v>
      </c>
      <c r="J77">
        <v>9.0200000000000002E-3</v>
      </c>
      <c r="K77" s="21">
        <f t="shared" si="16"/>
        <v>1.804E-2</v>
      </c>
      <c r="M77">
        <v>328.9</v>
      </c>
      <c r="N77">
        <v>56.15</v>
      </c>
      <c r="O77">
        <v>312.2</v>
      </c>
      <c r="P77">
        <v>3.62</v>
      </c>
      <c r="Q77">
        <v>314</v>
      </c>
      <c r="R77">
        <v>6.72</v>
      </c>
      <c r="T77" s="23" t="e">
        <f ca="1">[1]!Age7corr(F77,C77,W77)</f>
        <v>#NAME?</v>
      </c>
      <c r="U77" s="23">
        <f t="shared" si="17"/>
        <v>3.62</v>
      </c>
      <c r="V77" s="23"/>
      <c r="W77" s="23">
        <f t="shared" si="18"/>
        <v>0.85809799999999992</v>
      </c>
      <c r="X77" s="21"/>
      <c r="Y77" s="29">
        <f t="shared" si="19"/>
        <v>328.9</v>
      </c>
      <c r="Z77" s="29">
        <f t="shared" si="19"/>
        <v>56.15</v>
      </c>
      <c r="AA77" s="29" t="e">
        <f t="shared" ca="1" si="20"/>
        <v>#NAME?</v>
      </c>
      <c r="AB77" s="29">
        <f t="shared" si="21"/>
        <v>3.62</v>
      </c>
      <c r="AC77" s="29">
        <f t="shared" si="21"/>
        <v>314</v>
      </c>
      <c r="AD77" s="29">
        <f t="shared" si="21"/>
        <v>6.72</v>
      </c>
      <c r="AE77" s="29"/>
      <c r="AF77" s="30" t="e">
        <f t="shared" ca="1" si="22"/>
        <v>#NAME?</v>
      </c>
      <c r="AG77" s="30" t="e">
        <f t="shared" ca="1" si="23"/>
        <v>#NAME?</v>
      </c>
      <c r="AH77" s="21"/>
      <c r="AI77" s="29" t="e">
        <f t="shared" ca="1" si="24"/>
        <v>#NAME?</v>
      </c>
      <c r="AJ77" s="29" t="e">
        <f t="shared" ca="1" si="25"/>
        <v>#NAME?</v>
      </c>
      <c r="AK77" s="29" t="e">
        <f t="shared" ca="1" si="26"/>
        <v>#NAME?</v>
      </c>
    </row>
    <row r="78" spans="1:37">
      <c r="A78" s="33" t="s">
        <v>90</v>
      </c>
      <c r="C78">
        <v>9.844E-2</v>
      </c>
      <c r="D78">
        <v>1.32E-3</v>
      </c>
      <c r="E78" s="21">
        <f t="shared" si="14"/>
        <v>2.64E-3</v>
      </c>
      <c r="F78">
        <v>0.28813</v>
      </c>
      <c r="G78">
        <v>2.9399999999999999E-3</v>
      </c>
      <c r="H78" s="21">
        <f t="shared" si="15"/>
        <v>5.8799999999999998E-3</v>
      </c>
      <c r="I78">
        <v>3.9070499999999999</v>
      </c>
      <c r="J78">
        <v>5.0959999999999998E-2</v>
      </c>
      <c r="K78" s="21">
        <f t="shared" si="16"/>
        <v>0.10192</v>
      </c>
      <c r="M78">
        <v>1594.8</v>
      </c>
      <c r="N78">
        <v>24.86</v>
      </c>
      <c r="O78">
        <v>1632.2</v>
      </c>
      <c r="P78">
        <v>14.69</v>
      </c>
      <c r="Q78">
        <v>1615.1</v>
      </c>
      <c r="R78">
        <v>10.55</v>
      </c>
      <c r="T78" s="23" t="e">
        <f ca="1">[1]!Age7corr(F78,C78,W78)</f>
        <v>#NAME?</v>
      </c>
      <c r="U78" s="23">
        <f t="shared" si="17"/>
        <v>14.69</v>
      </c>
      <c r="V78" s="23"/>
      <c r="W78" s="23">
        <f t="shared" si="18"/>
        <v>0.97689799999999993</v>
      </c>
      <c r="X78" s="21"/>
      <c r="Y78" s="29">
        <f t="shared" si="19"/>
        <v>1594.8</v>
      </c>
      <c r="Z78" s="29">
        <f t="shared" si="19"/>
        <v>24.86</v>
      </c>
      <c r="AA78" s="29" t="e">
        <f t="shared" ca="1" si="20"/>
        <v>#NAME?</v>
      </c>
      <c r="AB78" s="29">
        <f t="shared" si="21"/>
        <v>14.69</v>
      </c>
      <c r="AC78" s="29">
        <f t="shared" si="21"/>
        <v>1615.1</v>
      </c>
      <c r="AD78" s="29">
        <f t="shared" si="21"/>
        <v>10.55</v>
      </c>
      <c r="AE78" s="29"/>
      <c r="AF78" s="30" t="e">
        <f t="shared" ca="1" si="22"/>
        <v>#NAME?</v>
      </c>
      <c r="AG78" s="30" t="e">
        <f t="shared" ca="1" si="23"/>
        <v>#NAME?</v>
      </c>
      <c r="AH78" s="21"/>
      <c r="AI78" s="29" t="e">
        <f t="shared" ca="1" si="24"/>
        <v>#NAME?</v>
      </c>
      <c r="AJ78" s="29" t="e">
        <f t="shared" ca="1" si="25"/>
        <v>#NAME?</v>
      </c>
      <c r="AK78" s="29" t="e">
        <f t="shared" ca="1" si="26"/>
        <v>#NAME?</v>
      </c>
    </row>
    <row r="79" spans="1:37">
      <c r="A79" s="33" t="s">
        <v>91</v>
      </c>
      <c r="C79">
        <v>5.704E-2</v>
      </c>
      <c r="D79">
        <v>3.4099999999999998E-3</v>
      </c>
      <c r="E79" s="21">
        <f t="shared" si="14"/>
        <v>6.8199999999999997E-3</v>
      </c>
      <c r="F79">
        <v>7.4639999999999998E-2</v>
      </c>
      <c r="G79">
        <v>1.2999999999999999E-3</v>
      </c>
      <c r="H79" s="21">
        <f t="shared" si="15"/>
        <v>2.5999999999999999E-3</v>
      </c>
      <c r="I79">
        <v>0.58658999999999994</v>
      </c>
      <c r="J79">
        <v>3.4209999999999997E-2</v>
      </c>
      <c r="K79" s="21">
        <f t="shared" si="16"/>
        <v>6.8419999999999995E-2</v>
      </c>
      <c r="M79">
        <v>492.4</v>
      </c>
      <c r="N79">
        <v>127.38</v>
      </c>
      <c r="O79">
        <v>464.1</v>
      </c>
      <c r="P79">
        <v>7.81</v>
      </c>
      <c r="Q79">
        <v>468.7</v>
      </c>
      <c r="R79">
        <v>21.89</v>
      </c>
      <c r="T79" s="23" t="e">
        <f ca="1">[1]!Age7corr(F79,C79,W79)</f>
        <v>#NAME?</v>
      </c>
      <c r="U79" s="23">
        <f t="shared" si="17"/>
        <v>7.81</v>
      </c>
      <c r="V79" s="23"/>
      <c r="W79" s="23">
        <f t="shared" si="18"/>
        <v>0.87176900000000002</v>
      </c>
      <c r="X79" s="21"/>
      <c r="Y79" s="29">
        <f t="shared" si="19"/>
        <v>492.4</v>
      </c>
      <c r="Z79" s="29">
        <f t="shared" si="19"/>
        <v>127.38</v>
      </c>
      <c r="AA79" s="29" t="e">
        <f t="shared" ca="1" si="20"/>
        <v>#NAME?</v>
      </c>
      <c r="AB79" s="29">
        <f t="shared" si="21"/>
        <v>7.81</v>
      </c>
      <c r="AC79" s="29">
        <f t="shared" si="21"/>
        <v>468.7</v>
      </c>
      <c r="AD79" s="29">
        <f t="shared" si="21"/>
        <v>21.89</v>
      </c>
      <c r="AE79" s="29"/>
      <c r="AF79" s="30" t="e">
        <f t="shared" ca="1" si="22"/>
        <v>#NAME?</v>
      </c>
      <c r="AG79" s="30" t="e">
        <f t="shared" ca="1" si="23"/>
        <v>#NAME?</v>
      </c>
      <c r="AH79" s="21"/>
      <c r="AI79" s="29" t="e">
        <f t="shared" ca="1" si="24"/>
        <v>#NAME?</v>
      </c>
      <c r="AJ79" s="29" t="e">
        <f t="shared" ca="1" si="25"/>
        <v>#NAME?</v>
      </c>
      <c r="AK79" s="29" t="e">
        <f t="shared" ca="1" si="26"/>
        <v>#NAME?</v>
      </c>
    </row>
    <row r="80" spans="1:37">
      <c r="A80" s="33" t="s">
        <v>92</v>
      </c>
      <c r="C80">
        <v>5.7509999999999999E-2</v>
      </c>
      <c r="D80">
        <v>1.3699999999999999E-3</v>
      </c>
      <c r="E80" s="21">
        <f t="shared" si="14"/>
        <v>2.7399999999999998E-3</v>
      </c>
      <c r="F80">
        <v>8.1280000000000005E-2</v>
      </c>
      <c r="G80">
        <v>8.5999999999999998E-4</v>
      </c>
      <c r="H80" s="21">
        <f t="shared" si="15"/>
        <v>1.72E-3</v>
      </c>
      <c r="I80">
        <v>0.64424000000000003</v>
      </c>
      <c r="J80">
        <v>1.482E-2</v>
      </c>
      <c r="K80" s="21">
        <f t="shared" si="16"/>
        <v>2.964E-2</v>
      </c>
      <c r="M80">
        <v>510.9</v>
      </c>
      <c r="N80">
        <v>51.9</v>
      </c>
      <c r="O80">
        <v>503.8</v>
      </c>
      <c r="P80">
        <v>5.1100000000000003</v>
      </c>
      <c r="Q80">
        <v>504.9</v>
      </c>
      <c r="R80">
        <v>9.15</v>
      </c>
      <c r="T80" s="23" t="e">
        <f ca="1">[1]!Age7corr(F80,C80,W80)</f>
        <v>#NAME?</v>
      </c>
      <c r="U80" s="23">
        <f t="shared" si="17"/>
        <v>5.1100000000000003</v>
      </c>
      <c r="V80" s="23"/>
      <c r="W80" s="23">
        <f t="shared" si="18"/>
        <v>0.87534199999999995</v>
      </c>
      <c r="X80" s="21"/>
      <c r="Y80" s="29">
        <f t="shared" si="19"/>
        <v>510.9</v>
      </c>
      <c r="Z80" s="29">
        <f t="shared" si="19"/>
        <v>51.9</v>
      </c>
      <c r="AA80" s="29" t="e">
        <f t="shared" ca="1" si="20"/>
        <v>#NAME?</v>
      </c>
      <c r="AB80" s="29">
        <f t="shared" si="21"/>
        <v>5.1100000000000003</v>
      </c>
      <c r="AC80" s="29">
        <f t="shared" si="21"/>
        <v>504.9</v>
      </c>
      <c r="AD80" s="29">
        <f t="shared" si="21"/>
        <v>9.15</v>
      </c>
      <c r="AE80" s="29"/>
      <c r="AF80" s="30" t="e">
        <f t="shared" ca="1" si="22"/>
        <v>#NAME?</v>
      </c>
      <c r="AG80" s="30" t="e">
        <f t="shared" ca="1" si="23"/>
        <v>#NAME?</v>
      </c>
      <c r="AH80" s="21"/>
      <c r="AI80" s="29" t="e">
        <f t="shared" ca="1" si="24"/>
        <v>#NAME?</v>
      </c>
      <c r="AJ80" s="29" t="e">
        <f t="shared" ca="1" si="25"/>
        <v>#NAME?</v>
      </c>
      <c r="AK80" s="29" t="e">
        <f t="shared" ca="1" si="26"/>
        <v>#NAME?</v>
      </c>
    </row>
    <row r="81" spans="1:37">
      <c r="A81" s="33" t="s">
        <v>93</v>
      </c>
      <c r="C81" t="s">
        <v>94</v>
      </c>
      <c r="D81" t="s">
        <v>94</v>
      </c>
      <c r="E81" s="21" t="e">
        <f t="shared" si="14"/>
        <v>#VALUE!</v>
      </c>
      <c r="F81">
        <v>0</v>
      </c>
      <c r="G81" t="s">
        <v>95</v>
      </c>
      <c r="H81" s="21" t="e">
        <f t="shared" si="15"/>
        <v>#VALUE!</v>
      </c>
      <c r="I81">
        <v>380.28811999999999</v>
      </c>
      <c r="J81">
        <v>369.41403000000003</v>
      </c>
      <c r="K81" s="21">
        <f t="shared" si="16"/>
        <v>738.82806000000005</v>
      </c>
      <c r="M81">
        <v>2000</v>
      </c>
      <c r="N81">
        <v>0</v>
      </c>
      <c r="O81">
        <v>0</v>
      </c>
      <c r="P81" t="s">
        <v>96</v>
      </c>
      <c r="Q81">
        <v>6035</v>
      </c>
      <c r="R81">
        <v>983.76</v>
      </c>
      <c r="T81" s="23" t="e">
        <f ca="1">[1]!Age7corr(F81,C81,W81)</f>
        <v>#NAME?</v>
      </c>
      <c r="U81" s="23" t="str">
        <f t="shared" si="17"/>
        <v xml:space="preserve">   -NaN</v>
      </c>
      <c r="V81" s="23"/>
      <c r="W81" s="23">
        <f t="shared" si="18"/>
        <v>0.83</v>
      </c>
      <c r="X81" s="21"/>
      <c r="Y81" s="29">
        <f t="shared" si="19"/>
        <v>2000</v>
      </c>
      <c r="Z81" s="29">
        <f t="shared" si="19"/>
        <v>0</v>
      </c>
      <c r="AA81" s="29" t="e">
        <f t="shared" ca="1" si="20"/>
        <v>#NAME?</v>
      </c>
      <c r="AB81" s="29" t="str">
        <f t="shared" si="21"/>
        <v xml:space="preserve">   -NaN</v>
      </c>
      <c r="AC81" s="29">
        <f t="shared" si="21"/>
        <v>6035</v>
      </c>
      <c r="AD81" s="29">
        <f t="shared" si="21"/>
        <v>983.76</v>
      </c>
      <c r="AE81" s="29"/>
      <c r="AF81" s="30" t="e">
        <f t="shared" ca="1" si="22"/>
        <v>#NAME?</v>
      </c>
      <c r="AG81" s="30" t="e">
        <f t="shared" ca="1" si="23"/>
        <v>#NAME?</v>
      </c>
      <c r="AH81" s="21"/>
      <c r="AI81" s="29" t="e">
        <f t="shared" ca="1" si="24"/>
        <v>#NAME?</v>
      </c>
      <c r="AJ81" s="29" t="e">
        <f t="shared" ca="1" si="25"/>
        <v>#NAME?</v>
      </c>
      <c r="AK81" s="29" t="e">
        <f t="shared" ca="1" si="26"/>
        <v>#NAME?</v>
      </c>
    </row>
    <row r="82" spans="1:37">
      <c r="A82" s="33" t="s">
        <v>97</v>
      </c>
      <c r="C82">
        <v>5.3510000000000002E-2</v>
      </c>
      <c r="D82">
        <v>1.3600000000000001E-3</v>
      </c>
      <c r="E82" s="21">
        <f t="shared" si="14"/>
        <v>2.7200000000000002E-3</v>
      </c>
      <c r="F82">
        <v>5.9520000000000003E-2</v>
      </c>
      <c r="G82">
        <v>6.2E-4</v>
      </c>
      <c r="H82" s="21">
        <f t="shared" si="15"/>
        <v>1.24E-3</v>
      </c>
      <c r="I82">
        <v>0.43887999999999999</v>
      </c>
      <c r="J82">
        <v>1.074E-2</v>
      </c>
      <c r="K82" s="21">
        <f t="shared" si="16"/>
        <v>2.1479999999999999E-2</v>
      </c>
      <c r="M82">
        <v>350.3</v>
      </c>
      <c r="N82">
        <v>56.38</v>
      </c>
      <c r="O82">
        <v>372.7</v>
      </c>
      <c r="P82">
        <v>3.79</v>
      </c>
      <c r="Q82">
        <v>369.5</v>
      </c>
      <c r="R82">
        <v>7.58</v>
      </c>
      <c r="T82" s="23" t="e">
        <f ca="1">[1]!Age7corr(F82,C82,W82)</f>
        <v>#NAME?</v>
      </c>
      <c r="U82" s="23">
        <f t="shared" si="17"/>
        <v>3.79</v>
      </c>
      <c r="V82" s="23"/>
      <c r="W82" s="23">
        <f t="shared" si="18"/>
        <v>0.86354299999999995</v>
      </c>
      <c r="X82" s="21"/>
      <c r="Y82" s="29">
        <f t="shared" si="19"/>
        <v>350.3</v>
      </c>
      <c r="Z82" s="29">
        <f t="shared" si="19"/>
        <v>56.38</v>
      </c>
      <c r="AA82" s="29" t="e">
        <f t="shared" ca="1" si="20"/>
        <v>#NAME?</v>
      </c>
      <c r="AB82" s="29">
        <f t="shared" si="21"/>
        <v>3.79</v>
      </c>
      <c r="AC82" s="29">
        <f t="shared" si="21"/>
        <v>369.5</v>
      </c>
      <c r="AD82" s="29">
        <f t="shared" si="21"/>
        <v>7.58</v>
      </c>
      <c r="AE82" s="29"/>
      <c r="AF82" s="30" t="e">
        <f t="shared" ca="1" si="22"/>
        <v>#NAME?</v>
      </c>
      <c r="AG82" s="30" t="e">
        <f t="shared" ca="1" si="23"/>
        <v>#NAME?</v>
      </c>
      <c r="AH82" s="21"/>
      <c r="AI82" s="29" t="e">
        <f t="shared" ca="1" si="24"/>
        <v>#NAME?</v>
      </c>
      <c r="AJ82" s="29" t="e">
        <f t="shared" ca="1" si="25"/>
        <v>#NAME?</v>
      </c>
      <c r="AK82" s="29" t="e">
        <f t="shared" ca="1" si="26"/>
        <v>#NAME?</v>
      </c>
    </row>
    <row r="83" spans="1:37">
      <c r="A83" s="33" t="s">
        <v>98</v>
      </c>
      <c r="C83">
        <v>8.0379999999999993E-2</v>
      </c>
      <c r="D83">
        <v>3.63E-3</v>
      </c>
      <c r="E83" s="21">
        <f t="shared" si="14"/>
        <v>7.26E-3</v>
      </c>
      <c r="F83">
        <v>0.20577999999999999</v>
      </c>
      <c r="G83">
        <v>3.32E-3</v>
      </c>
      <c r="H83" s="21">
        <f t="shared" si="15"/>
        <v>6.6400000000000001E-3</v>
      </c>
      <c r="I83">
        <v>2.27915</v>
      </c>
      <c r="J83">
        <v>9.98E-2</v>
      </c>
      <c r="K83" s="21">
        <f t="shared" si="16"/>
        <v>0.1996</v>
      </c>
      <c r="M83">
        <v>1206.4000000000001</v>
      </c>
      <c r="N83">
        <v>86.34</v>
      </c>
      <c r="O83">
        <v>1206.3</v>
      </c>
      <c r="P83">
        <v>17.739999999999998</v>
      </c>
      <c r="Q83">
        <v>1205.9000000000001</v>
      </c>
      <c r="R83">
        <v>30.9</v>
      </c>
      <c r="T83" s="23" t="e">
        <f ca="1">[1]!Age7corr(F83,C83,W83)</f>
        <v>#NAME?</v>
      </c>
      <c r="U83" s="23">
        <f t="shared" si="17"/>
        <v>17.739999999999998</v>
      </c>
      <c r="V83" s="23"/>
      <c r="W83" s="23">
        <f t="shared" si="18"/>
        <v>0.93856699999999993</v>
      </c>
      <c r="X83" s="21"/>
      <c r="Y83" s="29">
        <f t="shared" si="19"/>
        <v>1206.4000000000001</v>
      </c>
      <c r="Z83" s="29">
        <f t="shared" si="19"/>
        <v>86.34</v>
      </c>
      <c r="AA83" s="29" t="e">
        <f t="shared" ca="1" si="20"/>
        <v>#NAME?</v>
      </c>
      <c r="AB83" s="29">
        <f t="shared" si="21"/>
        <v>17.739999999999998</v>
      </c>
      <c r="AC83" s="29">
        <f t="shared" si="21"/>
        <v>1205.9000000000001</v>
      </c>
      <c r="AD83" s="29">
        <f t="shared" si="21"/>
        <v>30.9</v>
      </c>
      <c r="AE83" s="29"/>
      <c r="AF83" s="30" t="e">
        <f t="shared" ca="1" si="22"/>
        <v>#NAME?</v>
      </c>
      <c r="AG83" s="30" t="e">
        <f t="shared" ca="1" si="23"/>
        <v>#NAME?</v>
      </c>
      <c r="AH83" s="21"/>
      <c r="AI83" s="29" t="e">
        <f t="shared" ca="1" si="24"/>
        <v>#NAME?</v>
      </c>
      <c r="AJ83" s="29" t="e">
        <f t="shared" ca="1" si="25"/>
        <v>#NAME?</v>
      </c>
      <c r="AK83" s="29" t="e">
        <f t="shared" ca="1" si="26"/>
        <v>#NAME?</v>
      </c>
    </row>
  </sheetData>
  <mergeCells count="13">
    <mergeCell ref="T9:U9"/>
    <mergeCell ref="C5:K5"/>
    <mergeCell ref="M5:R5"/>
    <mergeCell ref="T5:U5"/>
    <mergeCell ref="Y5:AD5"/>
    <mergeCell ref="AF5:AG5"/>
    <mergeCell ref="AI5:AK5"/>
    <mergeCell ref="C3:K3"/>
    <mergeCell ref="M3:R3"/>
    <mergeCell ref="T3:W3"/>
    <mergeCell ref="Y3:AD3"/>
    <mergeCell ref="AF3:AG3"/>
    <mergeCell ref="AI3:AK3"/>
  </mergeCells>
  <hyperlinks>
    <hyperlink ref="A2" r:id="rId1" display="https://doi.org/0.1080/08120099.2021.1931962" xr:uid="{D69E0BA8-5BB0-F045-8BF6-00C5D4EFD5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DAFAC-5076-4BDF-BF92-A66B079C91EE}">
  <dimension ref="A1:AO61"/>
  <sheetViews>
    <sheetView topLeftCell="Z1" workbookViewId="0">
      <selection activeCell="Z1" sqref="Z1:Z2"/>
    </sheetView>
  </sheetViews>
  <sheetFormatPr baseColWidth="10" defaultColWidth="8.83203125" defaultRowHeight="15"/>
  <cols>
    <col min="39" max="39" width="12.6640625" customWidth="1"/>
    <col min="41" max="41" width="10" customWidth="1"/>
  </cols>
  <sheetData>
    <row r="1" spans="1:41">
      <c r="Z1" s="88" t="s">
        <v>397</v>
      </c>
    </row>
    <row r="2" spans="1:41" ht="16" thickBot="1">
      <c r="Z2" s="89" t="s">
        <v>396</v>
      </c>
    </row>
    <row r="3" spans="1:41" ht="17" thickBot="1">
      <c r="A3" s="56" t="s">
        <v>210</v>
      </c>
      <c r="B3" s="58"/>
      <c r="C3" s="2"/>
      <c r="D3" s="56" t="s">
        <v>211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3"/>
      <c r="Q3" s="56" t="s">
        <v>2</v>
      </c>
      <c r="R3" s="57"/>
      <c r="S3" s="57"/>
      <c r="T3" s="57"/>
      <c r="U3" s="57"/>
      <c r="V3" s="57"/>
      <c r="W3" s="57"/>
      <c r="X3" s="57"/>
      <c r="Y3" s="58"/>
      <c r="Z3" s="2"/>
      <c r="AA3" s="77" t="s">
        <v>212</v>
      </c>
      <c r="AB3" s="78"/>
      <c r="AC3" s="78"/>
      <c r="AD3" s="78"/>
      <c r="AE3" s="2"/>
      <c r="AF3" s="77" t="s">
        <v>213</v>
      </c>
      <c r="AG3" s="78"/>
      <c r="AH3" s="78"/>
      <c r="AI3" s="78"/>
      <c r="AJ3" s="79"/>
      <c r="AK3" s="2"/>
      <c r="AL3" s="77" t="s">
        <v>214</v>
      </c>
      <c r="AM3" s="78"/>
      <c r="AN3" s="78"/>
      <c r="AO3" s="79"/>
    </row>
    <row r="4" spans="1:41" ht="59" thickBot="1">
      <c r="A4" s="5" t="s">
        <v>215</v>
      </c>
      <c r="B4" s="5" t="s">
        <v>216</v>
      </c>
      <c r="C4" s="3"/>
      <c r="D4" s="6" t="s">
        <v>217</v>
      </c>
      <c r="E4" s="12" t="s">
        <v>218</v>
      </c>
      <c r="F4" s="12" t="s">
        <v>219</v>
      </c>
      <c r="G4" s="6" t="s">
        <v>220</v>
      </c>
      <c r="H4" s="12" t="s">
        <v>218</v>
      </c>
      <c r="I4" s="12" t="s">
        <v>219</v>
      </c>
      <c r="J4" s="6" t="s">
        <v>221</v>
      </c>
      <c r="K4" s="12" t="s">
        <v>218</v>
      </c>
      <c r="L4" s="12" t="s">
        <v>219</v>
      </c>
      <c r="M4" s="6" t="s">
        <v>222</v>
      </c>
      <c r="N4" s="12" t="s">
        <v>218</v>
      </c>
      <c r="O4" s="12" t="s">
        <v>219</v>
      </c>
      <c r="P4" s="37"/>
      <c r="Q4" s="6" t="s">
        <v>220</v>
      </c>
      <c r="R4" s="12" t="s">
        <v>218</v>
      </c>
      <c r="S4" s="12" t="s">
        <v>219</v>
      </c>
      <c r="T4" s="6" t="s">
        <v>221</v>
      </c>
      <c r="U4" s="12" t="s">
        <v>218</v>
      </c>
      <c r="V4" s="12" t="s">
        <v>219</v>
      </c>
      <c r="W4" s="6" t="s">
        <v>222</v>
      </c>
      <c r="X4" s="12" t="s">
        <v>218</v>
      </c>
      <c r="Y4" s="12" t="s">
        <v>219</v>
      </c>
      <c r="Z4" s="37"/>
      <c r="AA4" s="6" t="s">
        <v>217</v>
      </c>
      <c r="AB4" s="12" t="s">
        <v>219</v>
      </c>
      <c r="AC4" s="6" t="s">
        <v>220</v>
      </c>
      <c r="AD4" s="12" t="s">
        <v>219</v>
      </c>
      <c r="AE4" s="37"/>
      <c r="AF4" s="6" t="s">
        <v>222</v>
      </c>
      <c r="AG4" s="12" t="s">
        <v>219</v>
      </c>
      <c r="AH4" s="6" t="s">
        <v>221</v>
      </c>
      <c r="AI4" s="12" t="s">
        <v>219</v>
      </c>
      <c r="AJ4" s="38" t="s">
        <v>223</v>
      </c>
      <c r="AK4" s="37"/>
      <c r="AL4" s="39" t="s">
        <v>224</v>
      </c>
      <c r="AM4" s="40" t="s">
        <v>219</v>
      </c>
      <c r="AN4" s="12"/>
      <c r="AO4" s="13" t="s">
        <v>14</v>
      </c>
    </row>
    <row r="5" spans="1:41" ht="131" thickBot="1">
      <c r="A5" s="81" t="s">
        <v>225</v>
      </c>
      <c r="B5" s="82"/>
      <c r="C5" s="20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41"/>
      <c r="Q5" s="82"/>
      <c r="R5" s="82"/>
      <c r="S5" s="82"/>
      <c r="T5" s="82"/>
      <c r="U5" s="82"/>
      <c r="V5" s="82"/>
      <c r="W5" s="82"/>
      <c r="X5" s="82"/>
      <c r="Y5" s="82"/>
      <c r="Z5" s="41"/>
      <c r="AA5" s="83" t="s">
        <v>226</v>
      </c>
      <c r="AB5" s="83"/>
      <c r="AC5" s="83"/>
      <c r="AD5" s="83"/>
      <c r="AE5" s="41"/>
      <c r="AF5" s="84" t="s">
        <v>227</v>
      </c>
      <c r="AG5" s="84"/>
      <c r="AH5" s="84"/>
      <c r="AI5" s="84"/>
      <c r="AJ5" s="84"/>
      <c r="AK5" s="41"/>
      <c r="AL5" s="85" t="s">
        <v>394</v>
      </c>
      <c r="AM5" s="85"/>
      <c r="AN5" s="22"/>
      <c r="AO5" s="52" t="s">
        <v>228</v>
      </c>
    </row>
    <row r="6" spans="1:4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42"/>
      <c r="AM6" s="42"/>
      <c r="AN6" s="33"/>
      <c r="AO6" s="42"/>
    </row>
    <row r="7" spans="1:41" ht="16">
      <c r="A7" s="20" t="s">
        <v>229</v>
      </c>
      <c r="B7" s="43">
        <v>39421</v>
      </c>
      <c r="C7" s="43"/>
      <c r="D7" s="41">
        <f>1/J7</f>
        <v>228.83295194508011</v>
      </c>
      <c r="E7" s="41">
        <f>D7*(K7/J7)</f>
        <v>2.6182259947949671</v>
      </c>
      <c r="F7" s="41">
        <f>2*E7</f>
        <v>5.2364519895899342</v>
      </c>
      <c r="G7" s="41">
        <v>4.7660000000000001E-2</v>
      </c>
      <c r="H7" s="41">
        <v>1.5200000000000001E-3</v>
      </c>
      <c r="I7" s="41">
        <f>2*H7</f>
        <v>3.0400000000000002E-3</v>
      </c>
      <c r="J7" s="41">
        <v>4.3699999999999998E-3</v>
      </c>
      <c r="K7" s="41">
        <v>5.0000000000000002E-5</v>
      </c>
      <c r="L7" s="41">
        <f>2*K7</f>
        <v>1E-4</v>
      </c>
      <c r="M7" s="41">
        <v>2.8709999999999999E-2</v>
      </c>
      <c r="N7" s="41">
        <v>8.8999999999999995E-4</v>
      </c>
      <c r="O7" s="41">
        <f>2*N7</f>
        <v>1.7799999999999999E-3</v>
      </c>
      <c r="P7" s="41"/>
      <c r="Q7" s="41">
        <v>81.599999999999994</v>
      </c>
      <c r="R7" s="41">
        <v>74.959999999999994</v>
      </c>
      <c r="S7" s="41">
        <f>2*R7</f>
        <v>149.91999999999999</v>
      </c>
      <c r="T7" s="41">
        <v>28.1</v>
      </c>
      <c r="U7" s="41">
        <v>0.3</v>
      </c>
      <c r="V7" s="41">
        <f>2*U7</f>
        <v>0.6</v>
      </c>
      <c r="W7" s="41">
        <v>28.7</v>
      </c>
      <c r="X7" s="41">
        <v>0.88</v>
      </c>
      <c r="Y7" s="41">
        <f>2*X7</f>
        <v>1.76</v>
      </c>
      <c r="Z7" s="41"/>
      <c r="AA7" s="41">
        <f>D7</f>
        <v>228.83295194508011</v>
      </c>
      <c r="AB7" s="41">
        <f>F7</f>
        <v>5.2364519895899342</v>
      </c>
      <c r="AC7" s="41">
        <f>G7</f>
        <v>4.7660000000000001E-2</v>
      </c>
      <c r="AD7" s="41">
        <f>I7</f>
        <v>3.0400000000000002E-3</v>
      </c>
      <c r="AE7" s="41"/>
      <c r="AF7" s="41">
        <f>M7</f>
        <v>2.8709999999999999E-2</v>
      </c>
      <c r="AG7" s="41">
        <f>O7</f>
        <v>1.7799999999999999E-3</v>
      </c>
      <c r="AH7" s="41">
        <f>J7</f>
        <v>4.3699999999999998E-3</v>
      </c>
      <c r="AI7" s="41">
        <f>L7</f>
        <v>1E-4</v>
      </c>
      <c r="AJ7" s="41">
        <f>(AI7/AH7)/(AG7/AF7)</f>
        <v>0.36908955339007027</v>
      </c>
      <c r="AK7" s="41"/>
      <c r="AL7" s="44" t="e">
        <f ca="1">[1]!Age7corr(AH7,AC7,AO7)</f>
        <v>#NAME?</v>
      </c>
      <c r="AM7" s="44" t="e">
        <f ca="1">[1]!AgeEr7Corr(AL7,AH7,AI7,AC7,AD7,AO7,(AO7*0.1))</f>
        <v>#NAME?</v>
      </c>
      <c r="AN7" s="45"/>
      <c r="AO7" s="44">
        <f>(9*10^(-5)*T7+0.83)</f>
        <v>0.83252899999999996</v>
      </c>
    </row>
    <row r="8" spans="1:41" ht="16">
      <c r="A8" s="20" t="s">
        <v>230</v>
      </c>
      <c r="B8" s="43">
        <v>39421</v>
      </c>
      <c r="C8" s="43"/>
      <c r="D8" s="41">
        <f>1/J8</f>
        <v>3571.4285714285716</v>
      </c>
      <c r="E8" s="41">
        <f>D8*(K8/J8)</f>
        <v>127.55102040816328</v>
      </c>
      <c r="F8" s="41">
        <f>2*E8</f>
        <v>255.10204081632656</v>
      </c>
      <c r="G8" s="41">
        <v>0.14146</v>
      </c>
      <c r="H8" s="41">
        <v>7.8499999999999993E-3</v>
      </c>
      <c r="I8" s="41">
        <f>2*H8</f>
        <v>1.5699999999999999E-2</v>
      </c>
      <c r="J8" s="41">
        <v>2.7999999999999998E-4</v>
      </c>
      <c r="K8" s="41">
        <v>1.0000000000000001E-5</v>
      </c>
      <c r="L8" s="41">
        <f>2*K8</f>
        <v>2.0000000000000002E-5</v>
      </c>
      <c r="M8" s="41">
        <v>5.45E-3</v>
      </c>
      <c r="N8" s="41">
        <v>2.7999999999999998E-4</v>
      </c>
      <c r="O8" s="41">
        <f>2*N8</f>
        <v>5.5999999999999995E-4</v>
      </c>
      <c r="P8" s="41"/>
      <c r="Q8" s="41">
        <v>2245.1999999999998</v>
      </c>
      <c r="R8" s="41">
        <v>92.83</v>
      </c>
      <c r="S8" s="41">
        <f t="shared" ref="S8:S61" si="0">2*R8</f>
        <v>185.66</v>
      </c>
      <c r="T8" s="41">
        <v>1.8</v>
      </c>
      <c r="U8" s="41">
        <v>0.04</v>
      </c>
      <c r="V8" s="41">
        <f t="shared" ref="V8:V61" si="1">2*U8</f>
        <v>0.08</v>
      </c>
      <c r="W8" s="41">
        <v>5.5</v>
      </c>
      <c r="X8" s="41">
        <v>0.28999999999999998</v>
      </c>
      <c r="Y8" s="41">
        <f t="shared" ref="Y8:Y61" si="2">2*X8</f>
        <v>0.57999999999999996</v>
      </c>
      <c r="Z8" s="41"/>
      <c r="AA8" s="41">
        <f t="shared" ref="AA8:AA61" si="3">D8</f>
        <v>3571.4285714285716</v>
      </c>
      <c r="AB8" s="41">
        <f t="shared" ref="AB8:AC23" si="4">F8</f>
        <v>255.10204081632656</v>
      </c>
      <c r="AC8" s="41">
        <f t="shared" si="4"/>
        <v>0.14146</v>
      </c>
      <c r="AD8" s="41">
        <f t="shared" ref="AD8:AD61" si="5">I8</f>
        <v>1.5699999999999999E-2</v>
      </c>
      <c r="AE8" s="41"/>
      <c r="AF8" s="41">
        <f>M8</f>
        <v>5.45E-3</v>
      </c>
      <c r="AG8" s="41">
        <f>O8</f>
        <v>5.5999999999999995E-4</v>
      </c>
      <c r="AH8" s="41">
        <f>J8</f>
        <v>2.7999999999999998E-4</v>
      </c>
      <c r="AI8" s="41">
        <f>L8</f>
        <v>2.0000000000000002E-5</v>
      </c>
      <c r="AJ8" s="41">
        <f t="shared" ref="AJ8:AJ61" si="6">(AI8/AH8)/(AG8/AF8)</f>
        <v>0.69515306122448994</v>
      </c>
      <c r="AK8" s="41"/>
      <c r="AL8" s="44" t="e">
        <f ca="1">[1]!Age7corr(AH8,AC8,AO8)</f>
        <v>#NAME?</v>
      </c>
      <c r="AM8" s="44" t="e">
        <f ca="1">[1]!AgeEr7Corr(AL8,AH8,AI8,AC8,AD8,AO8,(AO8*0.1))</f>
        <v>#NAME?</v>
      </c>
      <c r="AN8" s="45"/>
      <c r="AO8" s="44">
        <f>(9*10^(-5)*T8+0.83)</f>
        <v>0.83016199999999996</v>
      </c>
    </row>
    <row r="9" spans="1:41" ht="16">
      <c r="A9" s="20"/>
      <c r="B9" s="43"/>
      <c r="C9" s="43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80" t="s">
        <v>231</v>
      </c>
      <c r="AM9" s="80"/>
      <c r="AN9" s="45"/>
      <c r="AO9" s="44"/>
    </row>
    <row r="10" spans="1:41">
      <c r="A10" s="41"/>
      <c r="B10" s="41"/>
      <c r="C10" s="41"/>
      <c r="D10" s="41" t="e">
        <f>1/J10</f>
        <v>#DIV/0!</v>
      </c>
      <c r="E10" s="41" t="e">
        <f>D10*(K10/J10)</f>
        <v>#DIV/0!</v>
      </c>
      <c r="F10" s="41" t="e">
        <f>2*E10</f>
        <v>#DIV/0!</v>
      </c>
      <c r="G10" s="46"/>
      <c r="H10" s="46"/>
      <c r="I10" s="41">
        <f>2*H10</f>
        <v>0</v>
      </c>
      <c r="J10" s="46"/>
      <c r="K10" s="46"/>
      <c r="L10" s="41">
        <f>2*K10</f>
        <v>0</v>
      </c>
      <c r="M10" s="46"/>
      <c r="N10" s="46"/>
      <c r="O10" s="41">
        <f>2*N10</f>
        <v>0</v>
      </c>
      <c r="P10" s="41"/>
      <c r="Q10" s="47"/>
      <c r="R10" s="47"/>
      <c r="S10" s="41">
        <f t="shared" si="0"/>
        <v>0</v>
      </c>
      <c r="T10" s="47"/>
      <c r="U10" s="47"/>
      <c r="V10" s="41">
        <f t="shared" si="1"/>
        <v>0</v>
      </c>
      <c r="W10" s="47"/>
      <c r="X10" s="47"/>
      <c r="Y10" s="41">
        <f t="shared" si="2"/>
        <v>0</v>
      </c>
      <c r="Z10" s="41"/>
      <c r="AA10" s="41" t="e">
        <f t="shared" si="3"/>
        <v>#DIV/0!</v>
      </c>
      <c r="AB10" s="41" t="e">
        <f t="shared" si="4"/>
        <v>#DIV/0!</v>
      </c>
      <c r="AC10" s="41">
        <f t="shared" si="4"/>
        <v>0</v>
      </c>
      <c r="AD10" s="41">
        <f t="shared" si="5"/>
        <v>0</v>
      </c>
      <c r="AE10" s="41"/>
      <c r="AF10" s="41">
        <f>M10</f>
        <v>0</v>
      </c>
      <c r="AG10" s="41">
        <f>O10</f>
        <v>0</v>
      </c>
      <c r="AH10" s="41">
        <f>J10</f>
        <v>0</v>
      </c>
      <c r="AI10" s="41">
        <f>L10</f>
        <v>0</v>
      </c>
      <c r="AJ10" s="41" t="e">
        <f t="shared" si="6"/>
        <v>#DIV/0!</v>
      </c>
      <c r="AK10" s="41"/>
      <c r="AL10" s="44" t="e">
        <f ca="1">[1]!Age7corr(AH10,AC10,AO10)</f>
        <v>#NAME?</v>
      </c>
      <c r="AM10" s="44" t="e">
        <f ca="1">[1]!AgeEr7Corr(AL10,AH10,AI10,AC10,AD10,AO10,(AO10*0.1))</f>
        <v>#NAME?</v>
      </c>
      <c r="AN10" s="41"/>
      <c r="AO10" s="44">
        <f>(9*10^(-5)*T10+0.83)</f>
        <v>0.83</v>
      </c>
    </row>
    <row r="11" spans="1:41">
      <c r="A11" s="48" t="s">
        <v>233</v>
      </c>
      <c r="D11">
        <f t="shared" ref="D11:D61" si="7">1/J11</f>
        <v>21.584286639326567</v>
      </c>
      <c r="E11">
        <f t="shared" ref="E11:E61" si="8">D11*(K11/J11)</f>
        <v>0.45190498683675312</v>
      </c>
      <c r="F11">
        <f t="shared" ref="F11:F61" si="9">2*E11</f>
        <v>0.90380997367350624</v>
      </c>
      <c r="G11">
        <v>8.652E-2</v>
      </c>
      <c r="H11">
        <v>4.2100000000000002E-3</v>
      </c>
      <c r="I11">
        <f t="shared" ref="I11:I61" si="10">2*H11</f>
        <v>8.4200000000000004E-3</v>
      </c>
      <c r="J11">
        <v>4.6330000000000003E-2</v>
      </c>
      <c r="K11">
        <v>9.7000000000000005E-4</v>
      </c>
      <c r="L11">
        <f t="shared" ref="L11:L61" si="11">2*K11</f>
        <v>1.9400000000000001E-3</v>
      </c>
      <c r="M11">
        <v>0.54520000000000002</v>
      </c>
      <c r="N11">
        <v>2.4879999999999999E-2</v>
      </c>
      <c r="O11">
        <f t="shared" ref="O11:O61" si="12">2*N11</f>
        <v>4.9759999999999999E-2</v>
      </c>
      <c r="Q11">
        <v>1349.8</v>
      </c>
      <c r="R11">
        <v>90.94</v>
      </c>
      <c r="S11">
        <f t="shared" si="0"/>
        <v>181.88</v>
      </c>
      <c r="T11">
        <v>291.89999999999998</v>
      </c>
      <c r="U11">
        <v>6</v>
      </c>
      <c r="V11">
        <f t="shared" si="1"/>
        <v>12</v>
      </c>
      <c r="W11">
        <v>441.8</v>
      </c>
      <c r="X11">
        <v>16.350000000000001</v>
      </c>
      <c r="Y11">
        <f t="shared" si="2"/>
        <v>32.700000000000003</v>
      </c>
      <c r="AA11">
        <f t="shared" si="3"/>
        <v>21.584286639326567</v>
      </c>
      <c r="AB11">
        <f t="shared" si="4"/>
        <v>0.90380997367350624</v>
      </c>
      <c r="AC11">
        <f t="shared" si="4"/>
        <v>8.652E-2</v>
      </c>
      <c r="AD11">
        <f t="shared" si="5"/>
        <v>8.4200000000000004E-3</v>
      </c>
      <c r="AF11">
        <f t="shared" ref="AF11:AF61" si="13">M11</f>
        <v>0.54520000000000002</v>
      </c>
      <c r="AG11">
        <f t="shared" ref="AG11:AG61" si="14">O11</f>
        <v>4.9759999999999999E-2</v>
      </c>
      <c r="AH11">
        <f t="shared" ref="AH11:AH61" si="15">J11</f>
        <v>4.6330000000000003E-2</v>
      </c>
      <c r="AI11">
        <f t="shared" ref="AI11:AI61" si="16">L11</f>
        <v>1.9400000000000001E-3</v>
      </c>
      <c r="AJ11">
        <f t="shared" si="6"/>
        <v>0.45879101621736423</v>
      </c>
      <c r="AL11" t="e">
        <f ca="1">[1]!Age7corr(AH11,AC11,AO11)</f>
        <v>#NAME?</v>
      </c>
      <c r="AM11" t="e">
        <f ca="1">[1]!AgeEr7Corr(AL11,AH11,AI11,AC11,AD11,AO11,(AO11*0.1))</f>
        <v>#NAME?</v>
      </c>
      <c r="AO11">
        <f t="shared" ref="AO11:AO61" si="17">(9*10^(-5)*T11+0.83)</f>
        <v>0.856271</v>
      </c>
    </row>
    <row r="12" spans="1:41">
      <c r="A12" s="49" t="s">
        <v>234</v>
      </c>
      <c r="D12">
        <f t="shared" si="7"/>
        <v>23.894862604540023</v>
      </c>
      <c r="E12">
        <f t="shared" si="8"/>
        <v>0.32544974156721179</v>
      </c>
      <c r="F12">
        <f t="shared" si="9"/>
        <v>0.65089948313442358</v>
      </c>
      <c r="G12">
        <v>5.1540000000000002E-2</v>
      </c>
      <c r="H12">
        <v>1.07E-3</v>
      </c>
      <c r="I12">
        <f t="shared" si="10"/>
        <v>2.14E-3</v>
      </c>
      <c r="J12">
        <v>4.1849999999999998E-2</v>
      </c>
      <c r="K12">
        <v>5.6999999999999998E-4</v>
      </c>
      <c r="L12">
        <f t="shared" si="11"/>
        <v>1.14E-3</v>
      </c>
      <c r="M12">
        <v>0.29729</v>
      </c>
      <c r="N12">
        <v>6.5300000000000002E-3</v>
      </c>
      <c r="O12">
        <f t="shared" si="12"/>
        <v>1.306E-2</v>
      </c>
      <c r="Q12">
        <v>264.8</v>
      </c>
      <c r="R12">
        <v>47.15</v>
      </c>
      <c r="S12">
        <f t="shared" si="0"/>
        <v>94.3</v>
      </c>
      <c r="T12">
        <v>264.3</v>
      </c>
      <c r="U12">
        <v>3.54</v>
      </c>
      <c r="V12">
        <f t="shared" si="1"/>
        <v>7.08</v>
      </c>
      <c r="W12">
        <v>264.3</v>
      </c>
      <c r="X12">
        <v>5.1100000000000003</v>
      </c>
      <c r="Y12">
        <f t="shared" si="2"/>
        <v>10.220000000000001</v>
      </c>
      <c r="AA12">
        <f t="shared" si="3"/>
        <v>23.894862604540023</v>
      </c>
      <c r="AB12">
        <f t="shared" si="4"/>
        <v>0.65089948313442358</v>
      </c>
      <c r="AC12">
        <f t="shared" si="4"/>
        <v>5.1540000000000002E-2</v>
      </c>
      <c r="AD12">
        <f t="shared" si="5"/>
        <v>2.14E-3</v>
      </c>
      <c r="AF12">
        <f t="shared" si="13"/>
        <v>0.29729</v>
      </c>
      <c r="AG12">
        <f t="shared" si="14"/>
        <v>1.306E-2</v>
      </c>
      <c r="AH12">
        <f t="shared" si="15"/>
        <v>4.1849999999999998E-2</v>
      </c>
      <c r="AI12">
        <f t="shared" si="16"/>
        <v>1.14E-3</v>
      </c>
      <c r="AJ12">
        <f t="shared" si="6"/>
        <v>0.62007827122681647</v>
      </c>
      <c r="AL12" t="e">
        <f ca="1">[1]!Age7corr(AH12,AC12,AO12)</f>
        <v>#NAME?</v>
      </c>
      <c r="AM12" t="e">
        <f ca="1">[1]!AgeEr7Corr(AL12,AH12,AI12,AC12,AD12,AO12,(AO12*0.1))</f>
        <v>#NAME?</v>
      </c>
      <c r="AO12">
        <f t="shared" si="17"/>
        <v>0.85378699999999996</v>
      </c>
    </row>
    <row r="13" spans="1:41">
      <c r="A13" s="48" t="s">
        <v>235</v>
      </c>
      <c r="D13">
        <f t="shared" si="7"/>
        <v>21.44542140253056</v>
      </c>
      <c r="E13">
        <f t="shared" si="8"/>
        <v>0.28514178146191183</v>
      </c>
      <c r="F13">
        <f t="shared" si="9"/>
        <v>0.57028356292382365</v>
      </c>
      <c r="G13">
        <v>0.17976</v>
      </c>
      <c r="H13">
        <v>2.5100000000000001E-3</v>
      </c>
      <c r="I13">
        <f t="shared" si="10"/>
        <v>5.0200000000000002E-3</v>
      </c>
      <c r="J13">
        <v>4.6629999999999998E-2</v>
      </c>
      <c r="K13">
        <v>6.2E-4</v>
      </c>
      <c r="L13">
        <f t="shared" si="11"/>
        <v>1.24E-3</v>
      </c>
      <c r="M13">
        <v>1.1553100000000001</v>
      </c>
      <c r="N13">
        <v>1.8100000000000002E-2</v>
      </c>
      <c r="O13">
        <f t="shared" si="12"/>
        <v>3.6200000000000003E-2</v>
      </c>
      <c r="Q13">
        <v>2650.6</v>
      </c>
      <c r="R13">
        <v>23.01</v>
      </c>
      <c r="S13">
        <f t="shared" si="0"/>
        <v>46.02</v>
      </c>
      <c r="T13">
        <v>293.8</v>
      </c>
      <c r="U13">
        <v>3.82</v>
      </c>
      <c r="V13">
        <f t="shared" si="1"/>
        <v>7.64</v>
      </c>
      <c r="W13">
        <v>779.8</v>
      </c>
      <c r="X13">
        <v>8.5299999999999994</v>
      </c>
      <c r="Y13">
        <f t="shared" si="2"/>
        <v>17.059999999999999</v>
      </c>
      <c r="AA13">
        <f t="shared" si="3"/>
        <v>21.44542140253056</v>
      </c>
      <c r="AB13">
        <f t="shared" si="4"/>
        <v>0.57028356292382365</v>
      </c>
      <c r="AC13">
        <f t="shared" si="4"/>
        <v>0.17976</v>
      </c>
      <c r="AD13">
        <f t="shared" si="5"/>
        <v>5.0200000000000002E-3</v>
      </c>
      <c r="AF13">
        <f t="shared" si="13"/>
        <v>1.1553100000000001</v>
      </c>
      <c r="AG13">
        <f t="shared" si="14"/>
        <v>3.6200000000000003E-2</v>
      </c>
      <c r="AH13">
        <f t="shared" si="15"/>
        <v>4.6629999999999998E-2</v>
      </c>
      <c r="AI13">
        <f t="shared" si="16"/>
        <v>1.24E-3</v>
      </c>
      <c r="AJ13">
        <f t="shared" si="6"/>
        <v>0.84868442410749723</v>
      </c>
      <c r="AL13" t="e">
        <f ca="1">[1]!Age7corr(AH13,AC13,AO13)</f>
        <v>#NAME?</v>
      </c>
      <c r="AM13" t="e">
        <f ca="1">[1]!AgeEr7Corr(AL13,AH13,AI13,AC13,AD13,AO13,(AO13*0.1))</f>
        <v>#NAME?</v>
      </c>
      <c r="AO13">
        <f t="shared" si="17"/>
        <v>0.85644199999999993</v>
      </c>
    </row>
    <row r="14" spans="1:41">
      <c r="A14" s="49" t="s">
        <v>236</v>
      </c>
      <c r="D14">
        <f t="shared" si="7"/>
        <v>23.100023100023098</v>
      </c>
      <c r="E14">
        <f t="shared" si="8"/>
        <v>0.3521833043662565</v>
      </c>
      <c r="F14">
        <f t="shared" si="9"/>
        <v>0.704366608732513</v>
      </c>
      <c r="G14">
        <v>5.4629999999999998E-2</v>
      </c>
      <c r="H14">
        <v>1.58E-3</v>
      </c>
      <c r="I14">
        <f t="shared" si="10"/>
        <v>3.16E-3</v>
      </c>
      <c r="J14">
        <v>4.3290000000000002E-2</v>
      </c>
      <c r="K14">
        <v>6.6E-4</v>
      </c>
      <c r="L14">
        <f t="shared" si="11"/>
        <v>1.32E-3</v>
      </c>
      <c r="M14">
        <v>0.32580999999999999</v>
      </c>
      <c r="N14">
        <v>9.6799999999999994E-3</v>
      </c>
      <c r="O14">
        <f t="shared" si="12"/>
        <v>1.9359999999999999E-2</v>
      </c>
      <c r="Q14">
        <v>397.2</v>
      </c>
      <c r="R14">
        <v>62.71</v>
      </c>
      <c r="S14">
        <f t="shared" si="0"/>
        <v>125.42</v>
      </c>
      <c r="T14">
        <v>273.2</v>
      </c>
      <c r="U14">
        <v>4.1100000000000003</v>
      </c>
      <c r="V14">
        <f t="shared" si="1"/>
        <v>8.2200000000000006</v>
      </c>
      <c r="W14">
        <v>286.39999999999998</v>
      </c>
      <c r="X14">
        <v>7.41</v>
      </c>
      <c r="Y14">
        <f t="shared" si="2"/>
        <v>14.82</v>
      </c>
      <c r="AA14">
        <f t="shared" si="3"/>
        <v>23.100023100023098</v>
      </c>
      <c r="AB14">
        <f t="shared" si="4"/>
        <v>0.704366608732513</v>
      </c>
      <c r="AC14">
        <f t="shared" si="4"/>
        <v>5.4629999999999998E-2</v>
      </c>
      <c r="AD14">
        <f t="shared" si="5"/>
        <v>3.16E-3</v>
      </c>
      <c r="AF14">
        <f t="shared" si="13"/>
        <v>0.32580999999999999</v>
      </c>
      <c r="AG14">
        <f t="shared" si="14"/>
        <v>1.9359999999999999E-2</v>
      </c>
      <c r="AH14">
        <f t="shared" si="15"/>
        <v>4.3290000000000002E-2</v>
      </c>
      <c r="AI14">
        <f t="shared" si="16"/>
        <v>1.32E-3</v>
      </c>
      <c r="AJ14">
        <f t="shared" si="6"/>
        <v>0.51315126315126314</v>
      </c>
      <c r="AL14" t="e">
        <f ca="1">[1]!Age7corr(AH14,AC14,AO14)</f>
        <v>#NAME?</v>
      </c>
      <c r="AM14" t="e">
        <f ca="1">[1]!AgeEr7Corr(AL14,AH14,AI14,AC14,AD14,AO14,(AO14*0.1))</f>
        <v>#NAME?</v>
      </c>
      <c r="AO14">
        <f t="shared" si="17"/>
        <v>0.85458800000000001</v>
      </c>
    </row>
    <row r="15" spans="1:41">
      <c r="A15" s="48" t="s">
        <v>237</v>
      </c>
      <c r="D15">
        <f t="shared" si="7"/>
        <v>24.213075060532685</v>
      </c>
      <c r="E15">
        <f t="shared" si="8"/>
        <v>0.35762653237106384</v>
      </c>
      <c r="F15">
        <f t="shared" si="9"/>
        <v>0.71525306474212769</v>
      </c>
      <c r="G15">
        <v>9.4200000000000006E-2</v>
      </c>
      <c r="H15">
        <v>2.2300000000000002E-3</v>
      </c>
      <c r="I15">
        <f t="shared" si="10"/>
        <v>4.4600000000000004E-3</v>
      </c>
      <c r="J15">
        <v>4.1300000000000003E-2</v>
      </c>
      <c r="K15">
        <v>6.0999999999999997E-4</v>
      </c>
      <c r="L15">
        <f t="shared" si="11"/>
        <v>1.2199999999999999E-3</v>
      </c>
      <c r="M15">
        <v>0.53613999999999995</v>
      </c>
      <c r="N15">
        <v>1.312E-2</v>
      </c>
      <c r="O15">
        <f t="shared" si="12"/>
        <v>2.6239999999999999E-2</v>
      </c>
      <c r="Q15">
        <v>1512.1</v>
      </c>
      <c r="R15">
        <v>44.11</v>
      </c>
      <c r="S15">
        <f t="shared" si="0"/>
        <v>88.22</v>
      </c>
      <c r="T15">
        <v>260.89999999999998</v>
      </c>
      <c r="U15">
        <v>3.79</v>
      </c>
      <c r="V15">
        <f t="shared" si="1"/>
        <v>7.58</v>
      </c>
      <c r="W15">
        <v>435.9</v>
      </c>
      <c r="X15">
        <v>8.67</v>
      </c>
      <c r="Y15">
        <f t="shared" si="2"/>
        <v>17.34</v>
      </c>
      <c r="AA15">
        <f t="shared" si="3"/>
        <v>24.213075060532685</v>
      </c>
      <c r="AB15">
        <f t="shared" si="4"/>
        <v>0.71525306474212769</v>
      </c>
      <c r="AC15">
        <f t="shared" si="4"/>
        <v>9.4200000000000006E-2</v>
      </c>
      <c r="AD15">
        <f t="shared" si="5"/>
        <v>4.4600000000000004E-3</v>
      </c>
      <c r="AF15">
        <f t="shared" si="13"/>
        <v>0.53613999999999995</v>
      </c>
      <c r="AG15">
        <f t="shared" si="14"/>
        <v>2.6239999999999999E-2</v>
      </c>
      <c r="AH15">
        <f t="shared" si="15"/>
        <v>4.1300000000000003E-2</v>
      </c>
      <c r="AI15">
        <f t="shared" si="16"/>
        <v>1.2199999999999999E-3</v>
      </c>
      <c r="AJ15">
        <f t="shared" si="6"/>
        <v>0.60356515384161091</v>
      </c>
      <c r="AL15" t="e">
        <f ca="1">[1]!Age7corr(AH15,AC15,AO15)</f>
        <v>#NAME?</v>
      </c>
      <c r="AM15" t="e">
        <f ca="1">[1]!AgeEr7Corr(AL15,AH15,AI15,AC15,AD15,AO15,(AO15*0.1))</f>
        <v>#NAME?</v>
      </c>
      <c r="AO15">
        <f t="shared" si="17"/>
        <v>0.85348099999999993</v>
      </c>
    </row>
    <row r="16" spans="1:41">
      <c r="A16" s="49" t="s">
        <v>238</v>
      </c>
      <c r="D16">
        <f t="shared" si="7"/>
        <v>24.527839097375519</v>
      </c>
      <c r="E16">
        <f t="shared" si="8"/>
        <v>0.36096893447204587</v>
      </c>
      <c r="F16">
        <f t="shared" si="9"/>
        <v>0.72193786894409173</v>
      </c>
      <c r="G16">
        <v>5.2540000000000003E-2</v>
      </c>
      <c r="H16">
        <v>1.2700000000000001E-3</v>
      </c>
      <c r="I16">
        <f t="shared" si="10"/>
        <v>2.5400000000000002E-3</v>
      </c>
      <c r="J16">
        <v>4.0770000000000001E-2</v>
      </c>
      <c r="K16">
        <v>5.9999999999999995E-4</v>
      </c>
      <c r="L16">
        <f t="shared" si="11"/>
        <v>1.1999999999999999E-3</v>
      </c>
      <c r="M16">
        <v>0.29519000000000001</v>
      </c>
      <c r="N16">
        <v>7.4700000000000001E-3</v>
      </c>
      <c r="O16">
        <f t="shared" si="12"/>
        <v>1.494E-2</v>
      </c>
      <c r="Q16">
        <v>308.8</v>
      </c>
      <c r="R16">
        <v>54.01</v>
      </c>
      <c r="S16">
        <f t="shared" si="0"/>
        <v>108.02</v>
      </c>
      <c r="T16">
        <v>257.60000000000002</v>
      </c>
      <c r="U16">
        <v>3.69</v>
      </c>
      <c r="V16">
        <f t="shared" si="1"/>
        <v>7.38</v>
      </c>
      <c r="W16">
        <v>262.60000000000002</v>
      </c>
      <c r="X16">
        <v>5.86</v>
      </c>
      <c r="Y16">
        <f t="shared" si="2"/>
        <v>11.72</v>
      </c>
      <c r="AA16">
        <f t="shared" si="3"/>
        <v>24.527839097375519</v>
      </c>
      <c r="AB16">
        <f t="shared" si="4"/>
        <v>0.72193786894409173</v>
      </c>
      <c r="AC16">
        <f t="shared" si="4"/>
        <v>5.2540000000000003E-2</v>
      </c>
      <c r="AD16">
        <f t="shared" si="5"/>
        <v>2.5400000000000002E-3</v>
      </c>
      <c r="AF16">
        <f t="shared" si="13"/>
        <v>0.29519000000000001</v>
      </c>
      <c r="AG16">
        <f t="shared" si="14"/>
        <v>1.494E-2</v>
      </c>
      <c r="AH16">
        <f t="shared" si="15"/>
        <v>4.0770000000000001E-2</v>
      </c>
      <c r="AI16">
        <f t="shared" si="16"/>
        <v>1.1999999999999999E-3</v>
      </c>
      <c r="AJ16">
        <f t="shared" si="6"/>
        <v>0.58155605005255251</v>
      </c>
      <c r="AL16" t="e">
        <f ca="1">[1]!Age7corr(AH16,AC16,AO16)</f>
        <v>#NAME?</v>
      </c>
      <c r="AM16" t="e">
        <f ca="1">[1]!AgeEr7Corr(AL16,AH16,AI16,AC16,AD16,AO16,(AO16*0.1))</f>
        <v>#NAME?</v>
      </c>
      <c r="AO16">
        <f t="shared" si="17"/>
        <v>0.85318399999999994</v>
      </c>
    </row>
    <row r="17" spans="1:41">
      <c r="A17" s="48" t="s">
        <v>239</v>
      </c>
      <c r="D17">
        <f t="shared" si="7"/>
        <v>23.546032493524841</v>
      </c>
      <c r="E17">
        <f t="shared" si="8"/>
        <v>0.32156107478795404</v>
      </c>
      <c r="F17">
        <f t="shared" si="9"/>
        <v>0.64312214957590808</v>
      </c>
      <c r="G17">
        <v>5.219E-2</v>
      </c>
      <c r="H17">
        <v>1.17E-3</v>
      </c>
      <c r="I17">
        <f t="shared" si="10"/>
        <v>2.3400000000000001E-3</v>
      </c>
      <c r="J17">
        <v>4.2470000000000001E-2</v>
      </c>
      <c r="K17">
        <v>5.8E-4</v>
      </c>
      <c r="L17">
        <f t="shared" si="11"/>
        <v>1.16E-3</v>
      </c>
      <c r="M17">
        <v>0.30543999999999999</v>
      </c>
      <c r="N17">
        <v>7.0899999999999999E-3</v>
      </c>
      <c r="O17">
        <f t="shared" si="12"/>
        <v>1.418E-2</v>
      </c>
      <c r="Q17">
        <v>293.8</v>
      </c>
      <c r="R17">
        <v>50.22</v>
      </c>
      <c r="S17">
        <f t="shared" si="0"/>
        <v>100.44</v>
      </c>
      <c r="T17">
        <v>268.10000000000002</v>
      </c>
      <c r="U17">
        <v>3.57</v>
      </c>
      <c r="V17">
        <f t="shared" si="1"/>
        <v>7.14</v>
      </c>
      <c r="W17">
        <v>270.60000000000002</v>
      </c>
      <c r="X17">
        <v>5.52</v>
      </c>
      <c r="Y17">
        <f t="shared" si="2"/>
        <v>11.04</v>
      </c>
      <c r="AA17">
        <f t="shared" si="3"/>
        <v>23.546032493524841</v>
      </c>
      <c r="AB17">
        <f t="shared" si="4"/>
        <v>0.64312214957590808</v>
      </c>
      <c r="AC17">
        <f t="shared" si="4"/>
        <v>5.219E-2</v>
      </c>
      <c r="AD17">
        <f t="shared" si="5"/>
        <v>2.3400000000000001E-3</v>
      </c>
      <c r="AF17">
        <f t="shared" si="13"/>
        <v>0.30543999999999999</v>
      </c>
      <c r="AG17">
        <f t="shared" si="14"/>
        <v>1.418E-2</v>
      </c>
      <c r="AH17">
        <f t="shared" si="15"/>
        <v>4.2470000000000001E-2</v>
      </c>
      <c r="AI17">
        <f t="shared" si="16"/>
        <v>1.16E-3</v>
      </c>
      <c r="AJ17">
        <f t="shared" si="6"/>
        <v>0.58833597963284789</v>
      </c>
      <c r="AL17" t="e">
        <f ca="1">[1]!Age7corr(AH17,AC17,AO17)</f>
        <v>#NAME?</v>
      </c>
      <c r="AM17" t="e">
        <f ca="1">[1]!AgeEr7Corr(AL17,AH17,AI17,AC17,AD17,AO17,(AO17*0.1))</f>
        <v>#NAME?</v>
      </c>
      <c r="AO17">
        <f t="shared" si="17"/>
        <v>0.85412899999999992</v>
      </c>
    </row>
    <row r="18" spans="1:41">
      <c r="A18" s="49" t="s">
        <v>240</v>
      </c>
      <c r="D18">
        <f t="shared" si="7"/>
        <v>24.003840614498319</v>
      </c>
      <c r="E18">
        <f t="shared" si="8"/>
        <v>0.35147246219020578</v>
      </c>
      <c r="F18">
        <f t="shared" si="9"/>
        <v>0.70294492438041156</v>
      </c>
      <c r="G18">
        <v>8.1979999999999997E-2</v>
      </c>
      <c r="H18">
        <v>1.92E-3</v>
      </c>
      <c r="I18">
        <f t="shared" si="10"/>
        <v>3.8400000000000001E-3</v>
      </c>
      <c r="J18">
        <v>4.1660000000000003E-2</v>
      </c>
      <c r="K18">
        <v>6.0999999999999997E-4</v>
      </c>
      <c r="L18">
        <f t="shared" si="11"/>
        <v>1.2199999999999999E-3</v>
      </c>
      <c r="M18">
        <v>0.47070000000000001</v>
      </c>
      <c r="N18">
        <v>1.1440000000000001E-2</v>
      </c>
      <c r="O18">
        <f t="shared" si="12"/>
        <v>2.2880000000000001E-2</v>
      </c>
      <c r="Q18">
        <v>1244.9000000000001</v>
      </c>
      <c r="R18">
        <v>44.98</v>
      </c>
      <c r="S18">
        <f t="shared" si="0"/>
        <v>89.96</v>
      </c>
      <c r="T18">
        <v>263.10000000000002</v>
      </c>
      <c r="U18">
        <v>3.78</v>
      </c>
      <c r="V18">
        <f t="shared" si="1"/>
        <v>7.56</v>
      </c>
      <c r="W18">
        <v>391.7</v>
      </c>
      <c r="X18">
        <v>7.9</v>
      </c>
      <c r="Y18">
        <f t="shared" si="2"/>
        <v>15.8</v>
      </c>
      <c r="AA18">
        <f t="shared" si="3"/>
        <v>24.003840614498319</v>
      </c>
      <c r="AB18">
        <f t="shared" si="4"/>
        <v>0.70294492438041156</v>
      </c>
      <c r="AC18">
        <f t="shared" si="4"/>
        <v>8.1979999999999997E-2</v>
      </c>
      <c r="AD18">
        <f t="shared" si="5"/>
        <v>3.8400000000000001E-3</v>
      </c>
      <c r="AF18">
        <f t="shared" si="13"/>
        <v>0.47070000000000001</v>
      </c>
      <c r="AG18">
        <f t="shared" si="14"/>
        <v>2.2880000000000001E-2</v>
      </c>
      <c r="AH18">
        <f t="shared" si="15"/>
        <v>4.1660000000000003E-2</v>
      </c>
      <c r="AI18">
        <f t="shared" si="16"/>
        <v>1.2199999999999999E-3</v>
      </c>
      <c r="AJ18">
        <f t="shared" si="6"/>
        <v>0.60246072938103645</v>
      </c>
      <c r="AL18" t="e">
        <f ca="1">[1]!Age7corr(AH18,AC18,AO18)</f>
        <v>#NAME?</v>
      </c>
      <c r="AM18" t="e">
        <f ca="1">[1]!AgeEr7Corr(AL18,AH18,AI18,AC18,AD18,AO18,(AO18*0.1))</f>
        <v>#NAME?</v>
      </c>
      <c r="AO18">
        <f t="shared" si="17"/>
        <v>0.85367899999999997</v>
      </c>
    </row>
    <row r="19" spans="1:41">
      <c r="A19" s="48" t="s">
        <v>241</v>
      </c>
      <c r="D19">
        <f t="shared" si="7"/>
        <v>24.195499637067506</v>
      </c>
      <c r="E19">
        <f t="shared" si="8"/>
        <v>0.36881598769302032</v>
      </c>
      <c r="F19">
        <f t="shared" si="9"/>
        <v>0.73763197538604064</v>
      </c>
      <c r="G19">
        <v>8.0180000000000001E-2</v>
      </c>
      <c r="H19">
        <v>2.14E-3</v>
      </c>
      <c r="I19">
        <f t="shared" si="10"/>
        <v>4.28E-3</v>
      </c>
      <c r="J19">
        <v>4.1329999999999999E-2</v>
      </c>
      <c r="K19">
        <v>6.3000000000000003E-4</v>
      </c>
      <c r="L19">
        <f t="shared" si="11"/>
        <v>1.2600000000000001E-3</v>
      </c>
      <c r="M19">
        <v>0.45676</v>
      </c>
      <c r="N19">
        <v>1.2489999999999999E-2</v>
      </c>
      <c r="O19">
        <f t="shared" si="12"/>
        <v>2.4979999999999999E-2</v>
      </c>
      <c r="Q19">
        <v>1201.5</v>
      </c>
      <c r="R19">
        <v>51.75</v>
      </c>
      <c r="S19">
        <f t="shared" si="0"/>
        <v>103.5</v>
      </c>
      <c r="T19">
        <v>261.10000000000002</v>
      </c>
      <c r="U19">
        <v>3.88</v>
      </c>
      <c r="V19">
        <f t="shared" si="1"/>
        <v>7.76</v>
      </c>
      <c r="W19">
        <v>382</v>
      </c>
      <c r="X19">
        <v>8.7100000000000009</v>
      </c>
      <c r="Y19">
        <f t="shared" si="2"/>
        <v>17.420000000000002</v>
      </c>
      <c r="AA19">
        <f t="shared" si="3"/>
        <v>24.195499637067506</v>
      </c>
      <c r="AB19">
        <f t="shared" si="4"/>
        <v>0.73763197538604064</v>
      </c>
      <c r="AC19">
        <f t="shared" si="4"/>
        <v>8.0180000000000001E-2</v>
      </c>
      <c r="AD19">
        <f t="shared" si="5"/>
        <v>4.28E-3</v>
      </c>
      <c r="AF19">
        <f t="shared" si="13"/>
        <v>0.45676</v>
      </c>
      <c r="AG19">
        <f t="shared" si="14"/>
        <v>2.4979999999999999E-2</v>
      </c>
      <c r="AH19">
        <f t="shared" si="15"/>
        <v>4.1329999999999999E-2</v>
      </c>
      <c r="AI19">
        <f t="shared" si="16"/>
        <v>1.2600000000000001E-3</v>
      </c>
      <c r="AJ19">
        <f t="shared" si="6"/>
        <v>0.55744338998902976</v>
      </c>
      <c r="AL19" t="e">
        <f ca="1">[1]!Age7corr(AH19,AC19,AO19)</f>
        <v>#NAME?</v>
      </c>
      <c r="AM19" t="e">
        <f ca="1">[1]!AgeEr7Corr(AL19,AH19,AI19,AC19,AD19,AO19,(AO19*0.1))</f>
        <v>#NAME?</v>
      </c>
      <c r="AO19">
        <f t="shared" si="17"/>
        <v>0.85349900000000001</v>
      </c>
    </row>
    <row r="20" spans="1:41">
      <c r="A20" s="49" t="s">
        <v>242</v>
      </c>
      <c r="D20">
        <f t="shared" si="7"/>
        <v>23.424689622862498</v>
      </c>
      <c r="E20">
        <f t="shared" si="8"/>
        <v>0.31825532867791639</v>
      </c>
      <c r="F20">
        <f t="shared" si="9"/>
        <v>0.63651065735583279</v>
      </c>
      <c r="G20">
        <v>5.3199999999999997E-2</v>
      </c>
      <c r="H20">
        <v>1.09E-3</v>
      </c>
      <c r="I20">
        <f t="shared" si="10"/>
        <v>2.1800000000000001E-3</v>
      </c>
      <c r="J20">
        <v>4.2689999999999999E-2</v>
      </c>
      <c r="K20">
        <v>5.8E-4</v>
      </c>
      <c r="L20">
        <f t="shared" si="11"/>
        <v>1.16E-3</v>
      </c>
      <c r="M20">
        <v>0.31303999999999998</v>
      </c>
      <c r="N20">
        <v>6.7799999999999996E-3</v>
      </c>
      <c r="O20">
        <f t="shared" si="12"/>
        <v>1.3559999999999999E-2</v>
      </c>
      <c r="Q20">
        <v>337.4</v>
      </c>
      <c r="R20">
        <v>45.74</v>
      </c>
      <c r="S20">
        <f t="shared" si="0"/>
        <v>91.48</v>
      </c>
      <c r="T20">
        <v>269.5</v>
      </c>
      <c r="U20">
        <v>3.6</v>
      </c>
      <c r="V20">
        <f t="shared" si="1"/>
        <v>7.2</v>
      </c>
      <c r="W20">
        <v>276.5</v>
      </c>
      <c r="X20">
        <v>5.24</v>
      </c>
      <c r="Y20">
        <f t="shared" si="2"/>
        <v>10.48</v>
      </c>
      <c r="AA20">
        <f t="shared" si="3"/>
        <v>23.424689622862498</v>
      </c>
      <c r="AB20">
        <f t="shared" si="4"/>
        <v>0.63651065735583279</v>
      </c>
      <c r="AC20">
        <f t="shared" si="4"/>
        <v>5.3199999999999997E-2</v>
      </c>
      <c r="AD20">
        <f t="shared" si="5"/>
        <v>2.1800000000000001E-3</v>
      </c>
      <c r="AF20">
        <f t="shared" si="13"/>
        <v>0.31303999999999998</v>
      </c>
      <c r="AG20">
        <f t="shared" si="14"/>
        <v>1.3559999999999999E-2</v>
      </c>
      <c r="AH20">
        <f t="shared" si="15"/>
        <v>4.2689999999999999E-2</v>
      </c>
      <c r="AI20">
        <f t="shared" si="16"/>
        <v>1.16E-3</v>
      </c>
      <c r="AJ20">
        <f t="shared" si="6"/>
        <v>0.62729522226160894</v>
      </c>
      <c r="AL20" t="e">
        <f ca="1">[1]!Age7corr(AH20,AC20,AO20)</f>
        <v>#NAME?</v>
      </c>
      <c r="AM20" t="e">
        <f ca="1">[1]!AgeEr7Corr(AL20,AH20,AI20,AC20,AD20,AO20,(AO20*0.1))</f>
        <v>#NAME?</v>
      </c>
      <c r="AO20">
        <f t="shared" si="17"/>
        <v>0.85425499999999999</v>
      </c>
    </row>
    <row r="21" spans="1:41">
      <c r="A21" s="48" t="s">
        <v>243</v>
      </c>
      <c r="D21">
        <f t="shared" si="7"/>
        <v>23.607176581680829</v>
      </c>
      <c r="E21">
        <f t="shared" si="8"/>
        <v>0.35667122314154226</v>
      </c>
      <c r="F21">
        <f t="shared" si="9"/>
        <v>0.71334244628308452</v>
      </c>
      <c r="G21">
        <v>8.387E-2</v>
      </c>
      <c r="H21">
        <v>2.0999999999999999E-3</v>
      </c>
      <c r="I21">
        <f t="shared" si="10"/>
        <v>4.1999999999999997E-3</v>
      </c>
      <c r="J21">
        <v>4.2360000000000002E-2</v>
      </c>
      <c r="K21">
        <v>6.4000000000000005E-4</v>
      </c>
      <c r="L21">
        <f t="shared" si="11"/>
        <v>1.2800000000000001E-3</v>
      </c>
      <c r="M21">
        <v>0.48964000000000002</v>
      </c>
      <c r="N21">
        <v>1.268E-2</v>
      </c>
      <c r="O21">
        <f t="shared" si="12"/>
        <v>2.5360000000000001E-2</v>
      </c>
      <c r="Q21">
        <v>1289.5</v>
      </c>
      <c r="R21">
        <v>48</v>
      </c>
      <c r="S21">
        <f t="shared" si="0"/>
        <v>96</v>
      </c>
      <c r="T21">
        <v>267.5</v>
      </c>
      <c r="U21">
        <v>3.98</v>
      </c>
      <c r="V21">
        <f t="shared" si="1"/>
        <v>7.96</v>
      </c>
      <c r="W21">
        <v>404.7</v>
      </c>
      <c r="X21">
        <v>8.64</v>
      </c>
      <c r="Y21">
        <f t="shared" si="2"/>
        <v>17.28</v>
      </c>
      <c r="AA21">
        <f t="shared" si="3"/>
        <v>23.607176581680829</v>
      </c>
      <c r="AB21">
        <f t="shared" si="4"/>
        <v>0.71334244628308452</v>
      </c>
      <c r="AC21">
        <f t="shared" si="4"/>
        <v>8.387E-2</v>
      </c>
      <c r="AD21">
        <f t="shared" si="5"/>
        <v>4.1999999999999997E-3</v>
      </c>
      <c r="AF21">
        <f t="shared" si="13"/>
        <v>0.48964000000000002</v>
      </c>
      <c r="AG21">
        <f t="shared" si="14"/>
        <v>2.5360000000000001E-2</v>
      </c>
      <c r="AH21">
        <f t="shared" si="15"/>
        <v>4.2360000000000002E-2</v>
      </c>
      <c r="AI21">
        <f t="shared" si="16"/>
        <v>1.2800000000000001E-3</v>
      </c>
      <c r="AJ21">
        <f t="shared" si="6"/>
        <v>0.58342046392197866</v>
      </c>
      <c r="AL21" t="e">
        <f ca="1">[1]!Age7corr(AH21,AC21,AO21)</f>
        <v>#NAME?</v>
      </c>
      <c r="AM21" t="e">
        <f ca="1">[1]!AgeEr7Corr(AL21,AH21,AI21,AC21,AD21,AO21,(AO21*0.1))</f>
        <v>#NAME?</v>
      </c>
      <c r="AO21">
        <f t="shared" si="17"/>
        <v>0.85407499999999992</v>
      </c>
    </row>
    <row r="22" spans="1:41">
      <c r="A22" s="49" t="s">
        <v>244</v>
      </c>
      <c r="D22">
        <f t="shared" si="7"/>
        <v>23.781212841854938</v>
      </c>
      <c r="E22">
        <f t="shared" si="8"/>
        <v>0.33367218969546764</v>
      </c>
      <c r="F22">
        <f t="shared" si="9"/>
        <v>0.66734437939093527</v>
      </c>
      <c r="G22">
        <v>5.0599999999999999E-2</v>
      </c>
      <c r="H22">
        <v>1.06E-3</v>
      </c>
      <c r="I22">
        <f t="shared" si="10"/>
        <v>2.1199999999999999E-3</v>
      </c>
      <c r="J22">
        <v>4.2049999999999997E-2</v>
      </c>
      <c r="K22">
        <v>5.9000000000000003E-4</v>
      </c>
      <c r="L22">
        <f t="shared" si="11"/>
        <v>1.1800000000000001E-3</v>
      </c>
      <c r="M22">
        <v>0.29324</v>
      </c>
      <c r="N22">
        <v>6.5300000000000002E-3</v>
      </c>
      <c r="O22">
        <f t="shared" si="12"/>
        <v>1.306E-2</v>
      </c>
      <c r="Q22">
        <v>222.6</v>
      </c>
      <c r="R22">
        <v>47.85</v>
      </c>
      <c r="S22">
        <f t="shared" si="0"/>
        <v>95.7</v>
      </c>
      <c r="T22">
        <v>265.5</v>
      </c>
      <c r="U22">
        <v>3.62</v>
      </c>
      <c r="V22">
        <f t="shared" si="1"/>
        <v>7.24</v>
      </c>
      <c r="W22">
        <v>261.10000000000002</v>
      </c>
      <c r="X22">
        <v>5.13</v>
      </c>
      <c r="Y22">
        <f t="shared" si="2"/>
        <v>10.26</v>
      </c>
      <c r="AA22">
        <f t="shared" si="3"/>
        <v>23.781212841854938</v>
      </c>
      <c r="AB22">
        <f t="shared" si="4"/>
        <v>0.66734437939093527</v>
      </c>
      <c r="AC22">
        <f t="shared" si="4"/>
        <v>5.0599999999999999E-2</v>
      </c>
      <c r="AD22">
        <f t="shared" si="5"/>
        <v>2.1199999999999999E-3</v>
      </c>
      <c r="AF22">
        <f t="shared" si="13"/>
        <v>0.29324</v>
      </c>
      <c r="AG22">
        <f t="shared" si="14"/>
        <v>1.306E-2</v>
      </c>
      <c r="AH22">
        <f t="shared" si="15"/>
        <v>4.2049999999999997E-2</v>
      </c>
      <c r="AI22">
        <f t="shared" si="16"/>
        <v>1.1800000000000001E-3</v>
      </c>
      <c r="AJ22">
        <f t="shared" si="6"/>
        <v>0.63008050286521733</v>
      </c>
      <c r="AL22" t="e">
        <f ca="1">[1]!Age7corr(AH22,AC22,AO22)</f>
        <v>#NAME?</v>
      </c>
      <c r="AM22" t="e">
        <f ca="1">[1]!AgeEr7Corr(AL22,AH22,AI22,AC22,AD22,AO22,(AO22*0.1))</f>
        <v>#NAME?</v>
      </c>
      <c r="AO22">
        <f t="shared" si="17"/>
        <v>0.85389499999999996</v>
      </c>
    </row>
    <row r="23" spans="1:41">
      <c r="A23" s="48" t="s">
        <v>245</v>
      </c>
      <c r="D23">
        <f t="shared" si="7"/>
        <v>23.348120476301659</v>
      </c>
      <c r="E23">
        <f t="shared" si="8"/>
        <v>0.32162949056777912</v>
      </c>
      <c r="F23">
        <f t="shared" si="9"/>
        <v>0.64325898113555824</v>
      </c>
      <c r="G23">
        <v>5.2499999999999998E-2</v>
      </c>
      <c r="H23">
        <v>1.08E-3</v>
      </c>
      <c r="I23">
        <f t="shared" si="10"/>
        <v>2.16E-3</v>
      </c>
      <c r="J23">
        <v>4.283E-2</v>
      </c>
      <c r="K23">
        <v>5.9000000000000003E-4</v>
      </c>
      <c r="L23">
        <f t="shared" si="11"/>
        <v>1.1800000000000001E-3</v>
      </c>
      <c r="M23">
        <v>0.30989</v>
      </c>
      <c r="N23">
        <v>6.77E-3</v>
      </c>
      <c r="O23">
        <f t="shared" si="12"/>
        <v>1.354E-2</v>
      </c>
      <c r="Q23">
        <v>307.3</v>
      </c>
      <c r="R23">
        <v>46.19</v>
      </c>
      <c r="S23">
        <f t="shared" si="0"/>
        <v>92.38</v>
      </c>
      <c r="T23">
        <v>270.3</v>
      </c>
      <c r="U23">
        <v>3.66</v>
      </c>
      <c r="V23">
        <f t="shared" si="1"/>
        <v>7.32</v>
      </c>
      <c r="W23">
        <v>274.10000000000002</v>
      </c>
      <c r="X23">
        <v>5.25</v>
      </c>
      <c r="Y23">
        <f t="shared" si="2"/>
        <v>10.5</v>
      </c>
      <c r="AA23">
        <f t="shared" si="3"/>
        <v>23.348120476301659</v>
      </c>
      <c r="AB23">
        <f t="shared" si="4"/>
        <v>0.64325898113555824</v>
      </c>
      <c r="AC23">
        <f t="shared" si="4"/>
        <v>5.2499999999999998E-2</v>
      </c>
      <c r="AD23">
        <f t="shared" si="5"/>
        <v>2.16E-3</v>
      </c>
      <c r="AF23">
        <f t="shared" si="13"/>
        <v>0.30989</v>
      </c>
      <c r="AG23">
        <f t="shared" si="14"/>
        <v>1.354E-2</v>
      </c>
      <c r="AH23">
        <f t="shared" si="15"/>
        <v>4.283E-2</v>
      </c>
      <c r="AI23">
        <f t="shared" si="16"/>
        <v>1.1800000000000001E-3</v>
      </c>
      <c r="AJ23">
        <f t="shared" si="6"/>
        <v>0.63055479203791165</v>
      </c>
      <c r="AL23" t="e">
        <f ca="1">[1]!Age7corr(AH23,AC23,AO23)</f>
        <v>#NAME?</v>
      </c>
      <c r="AM23" t="e">
        <f ca="1">[1]!AgeEr7Corr(AL23,AH23,AI23,AC23,AD23,AO23,(AO23*0.1))</f>
        <v>#NAME?</v>
      </c>
      <c r="AO23">
        <f t="shared" si="17"/>
        <v>0.85432699999999995</v>
      </c>
    </row>
    <row r="24" spans="1:41">
      <c r="A24" s="49" t="s">
        <v>246</v>
      </c>
      <c r="D24">
        <f t="shared" si="7"/>
        <v>23.747328425552123</v>
      </c>
      <c r="E24">
        <f t="shared" si="8"/>
        <v>0.32144329619009049</v>
      </c>
      <c r="F24">
        <f t="shared" si="9"/>
        <v>0.64288659238018098</v>
      </c>
      <c r="G24">
        <v>5.9209999999999999E-2</v>
      </c>
      <c r="H24">
        <v>1.16E-3</v>
      </c>
      <c r="I24">
        <f t="shared" si="10"/>
        <v>2.32E-3</v>
      </c>
      <c r="J24">
        <v>4.2110000000000002E-2</v>
      </c>
      <c r="K24">
        <v>5.6999999999999998E-4</v>
      </c>
      <c r="L24">
        <f t="shared" si="11"/>
        <v>1.14E-3</v>
      </c>
      <c r="M24">
        <v>0.34366999999999998</v>
      </c>
      <c r="N24">
        <v>7.1399999999999996E-3</v>
      </c>
      <c r="O24">
        <f t="shared" si="12"/>
        <v>1.4279999999999999E-2</v>
      </c>
      <c r="Q24">
        <v>575</v>
      </c>
      <c r="R24">
        <v>42.14</v>
      </c>
      <c r="S24">
        <f t="shared" si="0"/>
        <v>84.28</v>
      </c>
      <c r="T24">
        <v>265.89999999999998</v>
      </c>
      <c r="U24">
        <v>3.52</v>
      </c>
      <c r="V24">
        <f t="shared" si="1"/>
        <v>7.04</v>
      </c>
      <c r="W24">
        <v>300</v>
      </c>
      <c r="X24">
        <v>5.4</v>
      </c>
      <c r="Y24">
        <f t="shared" si="2"/>
        <v>10.8</v>
      </c>
      <c r="AA24">
        <f t="shared" si="3"/>
        <v>23.747328425552123</v>
      </c>
      <c r="AB24">
        <f t="shared" ref="AB24:AC61" si="18">F24</f>
        <v>0.64288659238018098</v>
      </c>
      <c r="AC24">
        <f t="shared" si="18"/>
        <v>5.9209999999999999E-2</v>
      </c>
      <c r="AD24">
        <f t="shared" si="5"/>
        <v>2.32E-3</v>
      </c>
      <c r="AF24">
        <f t="shared" si="13"/>
        <v>0.34366999999999998</v>
      </c>
      <c r="AG24">
        <f t="shared" si="14"/>
        <v>1.4279999999999999E-2</v>
      </c>
      <c r="AH24">
        <f t="shared" si="15"/>
        <v>4.2110000000000002E-2</v>
      </c>
      <c r="AI24">
        <f t="shared" si="16"/>
        <v>1.14E-3</v>
      </c>
      <c r="AJ24">
        <f t="shared" si="6"/>
        <v>0.6515279110931953</v>
      </c>
      <c r="AL24" t="e">
        <f ca="1">[1]!Age7corr(AH24,AC24,AO24)</f>
        <v>#NAME?</v>
      </c>
      <c r="AM24" t="e">
        <f ca="1">[1]!AgeEr7Corr(AL24,AH24,AI24,AC24,AD24,AO24,(AO24*0.1))</f>
        <v>#NAME?</v>
      </c>
      <c r="AO24">
        <f t="shared" si="17"/>
        <v>0.853931</v>
      </c>
    </row>
    <row r="25" spans="1:41">
      <c r="A25" s="48" t="s">
        <v>247</v>
      </c>
      <c r="D25">
        <f t="shared" si="7"/>
        <v>20.669698222405952</v>
      </c>
      <c r="E25">
        <f t="shared" si="8"/>
        <v>0.30333786146978559</v>
      </c>
      <c r="F25">
        <f t="shared" si="9"/>
        <v>0.60667572293957117</v>
      </c>
      <c r="G25">
        <v>5.2440000000000001E-2</v>
      </c>
      <c r="H25">
        <v>1.34E-3</v>
      </c>
      <c r="I25">
        <f t="shared" si="10"/>
        <v>2.6800000000000001E-3</v>
      </c>
      <c r="J25">
        <v>4.8379999999999999E-2</v>
      </c>
      <c r="K25">
        <v>7.1000000000000002E-4</v>
      </c>
      <c r="L25">
        <f t="shared" si="11"/>
        <v>1.42E-3</v>
      </c>
      <c r="M25">
        <v>0.34959000000000001</v>
      </c>
      <c r="N25">
        <v>9.2499999999999995E-3</v>
      </c>
      <c r="O25">
        <f t="shared" si="12"/>
        <v>1.8499999999999999E-2</v>
      </c>
      <c r="Q25">
        <v>304.60000000000002</v>
      </c>
      <c r="R25">
        <v>56.96</v>
      </c>
      <c r="S25">
        <f t="shared" si="0"/>
        <v>113.92</v>
      </c>
      <c r="T25">
        <v>304.5</v>
      </c>
      <c r="U25">
        <v>4.34</v>
      </c>
      <c r="V25">
        <f t="shared" si="1"/>
        <v>8.68</v>
      </c>
      <c r="W25">
        <v>304.39999999999998</v>
      </c>
      <c r="X25">
        <v>6.96</v>
      </c>
      <c r="Y25">
        <f t="shared" si="2"/>
        <v>13.92</v>
      </c>
      <c r="AA25">
        <f t="shared" si="3"/>
        <v>20.669698222405952</v>
      </c>
      <c r="AB25">
        <f t="shared" si="18"/>
        <v>0.60667572293957117</v>
      </c>
      <c r="AC25">
        <f t="shared" si="18"/>
        <v>5.2440000000000001E-2</v>
      </c>
      <c r="AD25">
        <f t="shared" si="5"/>
        <v>2.6800000000000001E-3</v>
      </c>
      <c r="AF25">
        <f t="shared" si="13"/>
        <v>0.34959000000000001</v>
      </c>
      <c r="AG25">
        <f t="shared" si="14"/>
        <v>1.8499999999999999E-2</v>
      </c>
      <c r="AH25">
        <f t="shared" si="15"/>
        <v>4.8379999999999999E-2</v>
      </c>
      <c r="AI25">
        <f t="shared" si="16"/>
        <v>1.42E-3</v>
      </c>
      <c r="AJ25">
        <f t="shared" si="6"/>
        <v>0.55463816855300951</v>
      </c>
      <c r="AL25" t="e">
        <f ca="1">[1]!Age7corr(AH25,AC25,AO25)</f>
        <v>#NAME?</v>
      </c>
      <c r="AM25" t="e">
        <f ca="1">[1]!AgeEr7Corr(AL25,AH25,AI25,AC25,AD25,AO25,(AO25*0.1))</f>
        <v>#NAME?</v>
      </c>
      <c r="AO25">
        <f t="shared" si="17"/>
        <v>0.85740499999999997</v>
      </c>
    </row>
    <row r="26" spans="1:41">
      <c r="A26" s="49" t="s">
        <v>248</v>
      </c>
      <c r="D26">
        <f t="shared" si="7"/>
        <v>23.089355806972986</v>
      </c>
      <c r="E26">
        <f t="shared" si="8"/>
        <v>0.34119574501183819</v>
      </c>
      <c r="F26">
        <f t="shared" si="9"/>
        <v>0.68239149002367638</v>
      </c>
      <c r="G26">
        <v>5.2999999999999999E-2</v>
      </c>
      <c r="H26">
        <v>1.32E-3</v>
      </c>
      <c r="I26">
        <f t="shared" si="10"/>
        <v>2.64E-3</v>
      </c>
      <c r="J26">
        <v>4.3310000000000001E-2</v>
      </c>
      <c r="K26">
        <v>6.4000000000000005E-4</v>
      </c>
      <c r="L26">
        <f t="shared" si="11"/>
        <v>1.2800000000000001E-3</v>
      </c>
      <c r="M26">
        <v>0.31633</v>
      </c>
      <c r="N26">
        <v>8.2199999999999999E-3</v>
      </c>
      <c r="O26">
        <f t="shared" si="12"/>
        <v>1.644E-2</v>
      </c>
      <c r="Q26">
        <v>328.8</v>
      </c>
      <c r="R26">
        <v>55.53</v>
      </c>
      <c r="S26">
        <f t="shared" si="0"/>
        <v>111.06</v>
      </c>
      <c r="T26">
        <v>273.3</v>
      </c>
      <c r="U26">
        <v>3.94</v>
      </c>
      <c r="V26">
        <f t="shared" si="1"/>
        <v>7.88</v>
      </c>
      <c r="W26">
        <v>279.10000000000002</v>
      </c>
      <c r="X26">
        <v>6.34</v>
      </c>
      <c r="Y26">
        <f t="shared" si="2"/>
        <v>12.68</v>
      </c>
      <c r="AA26">
        <f t="shared" si="3"/>
        <v>23.089355806972986</v>
      </c>
      <c r="AB26">
        <f t="shared" si="18"/>
        <v>0.68239149002367638</v>
      </c>
      <c r="AC26">
        <f t="shared" si="18"/>
        <v>5.2999999999999999E-2</v>
      </c>
      <c r="AD26">
        <f t="shared" si="5"/>
        <v>2.64E-3</v>
      </c>
      <c r="AF26">
        <f t="shared" si="13"/>
        <v>0.31633</v>
      </c>
      <c r="AG26">
        <f t="shared" si="14"/>
        <v>1.644E-2</v>
      </c>
      <c r="AH26">
        <f t="shared" si="15"/>
        <v>4.3310000000000001E-2</v>
      </c>
      <c r="AI26">
        <f t="shared" si="16"/>
        <v>1.2800000000000001E-3</v>
      </c>
      <c r="AJ26">
        <f t="shared" si="6"/>
        <v>0.56867004748767025</v>
      </c>
      <c r="AL26" t="e">
        <f ca="1">[1]!Age7corr(AH26,AC26,AO26)</f>
        <v>#NAME?</v>
      </c>
      <c r="AM26" t="e">
        <f ca="1">[1]!AgeEr7Corr(AL26,AH26,AI26,AC26,AD26,AO26,(AO26*0.1))</f>
        <v>#NAME?</v>
      </c>
      <c r="AO26">
        <f t="shared" si="17"/>
        <v>0.85459699999999994</v>
      </c>
    </row>
    <row r="27" spans="1:41">
      <c r="A27" s="48" t="s">
        <v>249</v>
      </c>
      <c r="D27">
        <f t="shared" si="7"/>
        <v>23.95209580838323</v>
      </c>
      <c r="E27">
        <f t="shared" si="8"/>
        <v>0.36716985191294055</v>
      </c>
      <c r="F27">
        <f t="shared" si="9"/>
        <v>0.7343397038258811</v>
      </c>
      <c r="G27">
        <v>5.6689999999999997E-2</v>
      </c>
      <c r="H27">
        <v>1.7099999999999999E-3</v>
      </c>
      <c r="I27">
        <f t="shared" si="10"/>
        <v>3.4199999999999999E-3</v>
      </c>
      <c r="J27">
        <v>4.1750000000000002E-2</v>
      </c>
      <c r="K27">
        <v>6.4000000000000005E-4</v>
      </c>
      <c r="L27">
        <f t="shared" si="11"/>
        <v>1.2800000000000001E-3</v>
      </c>
      <c r="M27">
        <v>0.32606000000000002</v>
      </c>
      <c r="N27">
        <v>1.0070000000000001E-2</v>
      </c>
      <c r="O27">
        <f t="shared" si="12"/>
        <v>2.0140000000000002E-2</v>
      </c>
      <c r="Q27">
        <v>478.6</v>
      </c>
      <c r="R27">
        <v>66.19</v>
      </c>
      <c r="S27">
        <f t="shared" si="0"/>
        <v>132.38</v>
      </c>
      <c r="T27">
        <v>263.7</v>
      </c>
      <c r="U27">
        <v>3.98</v>
      </c>
      <c r="V27">
        <f t="shared" si="1"/>
        <v>7.96</v>
      </c>
      <c r="W27">
        <v>286.60000000000002</v>
      </c>
      <c r="X27">
        <v>7.71</v>
      </c>
      <c r="Y27">
        <f t="shared" si="2"/>
        <v>15.42</v>
      </c>
      <c r="AA27">
        <f t="shared" si="3"/>
        <v>23.95209580838323</v>
      </c>
      <c r="AB27">
        <f t="shared" si="18"/>
        <v>0.7343397038258811</v>
      </c>
      <c r="AC27">
        <f t="shared" si="18"/>
        <v>5.6689999999999997E-2</v>
      </c>
      <c r="AD27">
        <f t="shared" si="5"/>
        <v>3.4199999999999999E-3</v>
      </c>
      <c r="AF27">
        <f t="shared" si="13"/>
        <v>0.32606000000000002</v>
      </c>
      <c r="AG27">
        <f t="shared" si="14"/>
        <v>2.0140000000000002E-2</v>
      </c>
      <c r="AH27">
        <f t="shared" si="15"/>
        <v>4.1750000000000002E-2</v>
      </c>
      <c r="AI27">
        <f t="shared" si="16"/>
        <v>1.2800000000000001E-3</v>
      </c>
      <c r="AJ27">
        <f t="shared" si="6"/>
        <v>0.49635402482027008</v>
      </c>
      <c r="AL27" t="e">
        <f ca="1">[1]!Age7corr(AH27,AC27,AO27)</f>
        <v>#NAME?</v>
      </c>
      <c r="AM27" t="e">
        <f ca="1">[1]!AgeEr7Corr(AL27,AH27,AI27,AC27,AD27,AO27,(AO27*0.1))</f>
        <v>#NAME?</v>
      </c>
      <c r="AO27">
        <f t="shared" si="17"/>
        <v>0.85373299999999996</v>
      </c>
    </row>
    <row r="28" spans="1:41">
      <c r="A28" s="49" t="s">
        <v>250</v>
      </c>
      <c r="D28">
        <f t="shared" si="7"/>
        <v>23.413720440177947</v>
      </c>
      <c r="E28">
        <f t="shared" si="8"/>
        <v>0.35084947510451625</v>
      </c>
      <c r="F28">
        <f t="shared" si="9"/>
        <v>0.7016989502090325</v>
      </c>
      <c r="G28">
        <v>5.1889999999999999E-2</v>
      </c>
      <c r="H28">
        <v>1.58E-3</v>
      </c>
      <c r="I28">
        <f t="shared" si="10"/>
        <v>3.16E-3</v>
      </c>
      <c r="J28">
        <v>4.2709999999999998E-2</v>
      </c>
      <c r="K28">
        <v>6.4000000000000005E-4</v>
      </c>
      <c r="L28">
        <f t="shared" si="11"/>
        <v>1.2800000000000001E-3</v>
      </c>
      <c r="M28">
        <v>0.30546000000000001</v>
      </c>
      <c r="N28">
        <v>9.4800000000000006E-3</v>
      </c>
      <c r="O28">
        <f t="shared" si="12"/>
        <v>1.8960000000000001E-2</v>
      </c>
      <c r="Q28">
        <v>280.7</v>
      </c>
      <c r="R28">
        <v>68.22</v>
      </c>
      <c r="S28">
        <f t="shared" si="0"/>
        <v>136.44</v>
      </c>
      <c r="T28">
        <v>269.60000000000002</v>
      </c>
      <c r="U28">
        <v>3.94</v>
      </c>
      <c r="V28">
        <f t="shared" si="1"/>
        <v>7.88</v>
      </c>
      <c r="W28">
        <v>270.7</v>
      </c>
      <c r="X28">
        <v>7.37</v>
      </c>
      <c r="Y28">
        <f t="shared" si="2"/>
        <v>14.74</v>
      </c>
      <c r="AA28">
        <f t="shared" si="3"/>
        <v>23.413720440177947</v>
      </c>
      <c r="AB28">
        <f t="shared" si="18"/>
        <v>0.7016989502090325</v>
      </c>
      <c r="AC28">
        <f t="shared" si="18"/>
        <v>5.1889999999999999E-2</v>
      </c>
      <c r="AD28">
        <f t="shared" si="5"/>
        <v>3.16E-3</v>
      </c>
      <c r="AF28">
        <f t="shared" si="13"/>
        <v>0.30546000000000001</v>
      </c>
      <c r="AG28">
        <f t="shared" si="14"/>
        <v>1.8960000000000001E-2</v>
      </c>
      <c r="AH28">
        <f t="shared" si="15"/>
        <v>4.2709999999999998E-2</v>
      </c>
      <c r="AI28">
        <f t="shared" si="16"/>
        <v>1.2800000000000001E-3</v>
      </c>
      <c r="AJ28">
        <f t="shared" si="6"/>
        <v>0.4828324081456038</v>
      </c>
      <c r="AL28" t="e">
        <f ca="1">[1]!Age7corr(AH28,AC28,AO28)</f>
        <v>#NAME?</v>
      </c>
      <c r="AM28" t="e">
        <f ca="1">[1]!AgeEr7Corr(AL28,AH28,AI28,AC28,AD28,AO28,(AO28*0.1))</f>
        <v>#NAME?</v>
      </c>
      <c r="AO28">
        <f t="shared" si="17"/>
        <v>0.85426399999999991</v>
      </c>
    </row>
    <row r="29" spans="1:41">
      <c r="A29" s="48" t="s">
        <v>251</v>
      </c>
      <c r="D29">
        <f t="shared" si="7"/>
        <v>23.036166781847502</v>
      </c>
      <c r="E29">
        <f t="shared" si="8"/>
        <v>0.33431893740068941</v>
      </c>
      <c r="F29">
        <f t="shared" si="9"/>
        <v>0.66863787480137882</v>
      </c>
      <c r="G29">
        <v>5.2290000000000003E-2</v>
      </c>
      <c r="H29">
        <v>1.31E-3</v>
      </c>
      <c r="I29">
        <f t="shared" si="10"/>
        <v>2.6199999999999999E-3</v>
      </c>
      <c r="J29">
        <v>4.3409999999999997E-2</v>
      </c>
      <c r="K29">
        <v>6.3000000000000003E-4</v>
      </c>
      <c r="L29">
        <f t="shared" si="11"/>
        <v>1.2600000000000001E-3</v>
      </c>
      <c r="M29">
        <v>0.31281999999999999</v>
      </c>
      <c r="N29">
        <v>8.1099999999999992E-3</v>
      </c>
      <c r="O29">
        <f t="shared" si="12"/>
        <v>1.6219999999999998E-2</v>
      </c>
      <c r="Q29">
        <v>298.3</v>
      </c>
      <c r="R29">
        <v>55.88</v>
      </c>
      <c r="S29">
        <f t="shared" si="0"/>
        <v>111.76</v>
      </c>
      <c r="T29">
        <v>273.89999999999998</v>
      </c>
      <c r="U29">
        <v>3.88</v>
      </c>
      <c r="V29">
        <f t="shared" si="1"/>
        <v>7.76</v>
      </c>
      <c r="W29">
        <v>276.39999999999998</v>
      </c>
      <c r="X29">
        <v>6.27</v>
      </c>
      <c r="Y29">
        <f t="shared" si="2"/>
        <v>12.54</v>
      </c>
      <c r="AA29">
        <f t="shared" si="3"/>
        <v>23.036166781847502</v>
      </c>
      <c r="AB29">
        <f t="shared" si="18"/>
        <v>0.66863787480137882</v>
      </c>
      <c r="AC29">
        <f t="shared" si="18"/>
        <v>5.2290000000000003E-2</v>
      </c>
      <c r="AD29">
        <f t="shared" si="5"/>
        <v>2.6199999999999999E-3</v>
      </c>
      <c r="AF29">
        <f t="shared" si="13"/>
        <v>0.31281999999999999</v>
      </c>
      <c r="AG29">
        <f t="shared" si="14"/>
        <v>1.6219999999999998E-2</v>
      </c>
      <c r="AH29">
        <f t="shared" si="15"/>
        <v>4.3409999999999997E-2</v>
      </c>
      <c r="AI29">
        <f t="shared" si="16"/>
        <v>1.2600000000000001E-3</v>
      </c>
      <c r="AJ29">
        <f t="shared" si="6"/>
        <v>0.55978907847095538</v>
      </c>
      <c r="AL29" t="e">
        <f ca="1">[1]!Age7corr(AH29,AC29,AO29)</f>
        <v>#NAME?</v>
      </c>
      <c r="AM29" t="e">
        <f ca="1">[1]!AgeEr7Corr(AL29,AH29,AI29,AC29,AD29,AO29,(AO29*0.1))</f>
        <v>#NAME?</v>
      </c>
      <c r="AO29">
        <f t="shared" si="17"/>
        <v>0.85465099999999994</v>
      </c>
    </row>
    <row r="30" spans="1:41">
      <c r="A30" s="49" t="s">
        <v>252</v>
      </c>
      <c r="D30">
        <f t="shared" si="7"/>
        <v>23.089355806972986</v>
      </c>
      <c r="E30">
        <f t="shared" si="8"/>
        <v>0.31987101094859821</v>
      </c>
      <c r="F30">
        <f t="shared" si="9"/>
        <v>0.63974202189719642</v>
      </c>
      <c r="G30">
        <v>5.8680000000000003E-2</v>
      </c>
      <c r="H30">
        <v>1.1900000000000001E-3</v>
      </c>
      <c r="I30">
        <f t="shared" si="10"/>
        <v>2.3800000000000002E-3</v>
      </c>
      <c r="J30">
        <v>4.3310000000000001E-2</v>
      </c>
      <c r="K30">
        <v>5.9999999999999995E-4</v>
      </c>
      <c r="L30">
        <f t="shared" si="11"/>
        <v>1.1999999999999999E-3</v>
      </c>
      <c r="M30">
        <v>0.35022999999999999</v>
      </c>
      <c r="N30">
        <v>7.5399999999999998E-3</v>
      </c>
      <c r="O30">
        <f t="shared" si="12"/>
        <v>1.508E-2</v>
      </c>
      <c r="Q30">
        <v>555.29999999999995</v>
      </c>
      <c r="R30">
        <v>43.61</v>
      </c>
      <c r="S30">
        <f t="shared" si="0"/>
        <v>87.22</v>
      </c>
      <c r="T30">
        <v>273.3</v>
      </c>
      <c r="U30">
        <v>3.72</v>
      </c>
      <c r="V30">
        <f t="shared" si="1"/>
        <v>7.44</v>
      </c>
      <c r="W30">
        <v>304.89999999999998</v>
      </c>
      <c r="X30">
        <v>5.67</v>
      </c>
      <c r="Y30">
        <f t="shared" si="2"/>
        <v>11.34</v>
      </c>
      <c r="AA30">
        <f t="shared" si="3"/>
        <v>23.089355806972986</v>
      </c>
      <c r="AB30">
        <f t="shared" si="18"/>
        <v>0.63974202189719642</v>
      </c>
      <c r="AC30">
        <f t="shared" si="18"/>
        <v>5.8680000000000003E-2</v>
      </c>
      <c r="AD30">
        <f t="shared" si="5"/>
        <v>2.3800000000000002E-3</v>
      </c>
      <c r="AF30">
        <f t="shared" si="13"/>
        <v>0.35022999999999999</v>
      </c>
      <c r="AG30">
        <f t="shared" si="14"/>
        <v>1.508E-2</v>
      </c>
      <c r="AH30">
        <f t="shared" si="15"/>
        <v>4.3310000000000001E-2</v>
      </c>
      <c r="AI30">
        <f t="shared" si="16"/>
        <v>1.1999999999999999E-3</v>
      </c>
      <c r="AJ30">
        <f t="shared" si="6"/>
        <v>0.64349483429253163</v>
      </c>
      <c r="AL30" t="e">
        <f ca="1">[1]!Age7corr(AH30,AC30,AO30)</f>
        <v>#NAME?</v>
      </c>
      <c r="AM30" t="e">
        <f ca="1">[1]!AgeEr7Corr(AL30,AH30,AI30,AC30,AD30,AO30,(AO30*0.1))</f>
        <v>#NAME?</v>
      </c>
      <c r="AO30">
        <f t="shared" si="17"/>
        <v>0.85459699999999994</v>
      </c>
    </row>
    <row r="31" spans="1:41">
      <c r="A31" s="48" t="s">
        <v>253</v>
      </c>
      <c r="D31">
        <f t="shared" si="7"/>
        <v>21.939447125932425</v>
      </c>
      <c r="E31">
        <f t="shared" si="8"/>
        <v>0.34175093153602504</v>
      </c>
      <c r="F31">
        <f t="shared" si="9"/>
        <v>0.68350186307205008</v>
      </c>
      <c r="G31">
        <v>6.4759999999999998E-2</v>
      </c>
      <c r="H31">
        <v>2.0100000000000001E-3</v>
      </c>
      <c r="I31">
        <f t="shared" si="10"/>
        <v>4.0200000000000001E-3</v>
      </c>
      <c r="J31">
        <v>4.5580000000000002E-2</v>
      </c>
      <c r="K31">
        <v>7.1000000000000002E-4</v>
      </c>
      <c r="L31">
        <f t="shared" si="11"/>
        <v>1.42E-3</v>
      </c>
      <c r="M31">
        <v>0.40683000000000002</v>
      </c>
      <c r="N31">
        <v>1.281E-2</v>
      </c>
      <c r="O31">
        <f t="shared" si="12"/>
        <v>2.562E-2</v>
      </c>
      <c r="Q31">
        <v>766.6</v>
      </c>
      <c r="R31">
        <v>64.06</v>
      </c>
      <c r="S31">
        <f t="shared" si="0"/>
        <v>128.12</v>
      </c>
      <c r="T31">
        <v>287.3</v>
      </c>
      <c r="U31">
        <v>4.3499999999999996</v>
      </c>
      <c r="V31">
        <f t="shared" si="1"/>
        <v>8.6999999999999993</v>
      </c>
      <c r="W31">
        <v>346.6</v>
      </c>
      <c r="X31">
        <v>9.24</v>
      </c>
      <c r="Y31">
        <f t="shared" si="2"/>
        <v>18.48</v>
      </c>
      <c r="AA31">
        <f t="shared" si="3"/>
        <v>21.939447125932425</v>
      </c>
      <c r="AB31">
        <f t="shared" si="18"/>
        <v>0.68350186307205008</v>
      </c>
      <c r="AC31">
        <f t="shared" si="18"/>
        <v>6.4759999999999998E-2</v>
      </c>
      <c r="AD31">
        <f t="shared" si="5"/>
        <v>4.0200000000000001E-3</v>
      </c>
      <c r="AF31">
        <f t="shared" si="13"/>
        <v>0.40683000000000002</v>
      </c>
      <c r="AG31">
        <f t="shared" si="14"/>
        <v>2.562E-2</v>
      </c>
      <c r="AH31">
        <f t="shared" si="15"/>
        <v>4.5580000000000002E-2</v>
      </c>
      <c r="AI31">
        <f t="shared" si="16"/>
        <v>1.42E-3</v>
      </c>
      <c r="AJ31">
        <f t="shared" si="6"/>
        <v>0.49470678725312983</v>
      </c>
      <c r="AL31" t="e">
        <f ca="1">[1]!Age7corr(AH31,AC31,AO31)</f>
        <v>#NAME?</v>
      </c>
      <c r="AM31" t="e">
        <f ca="1">[1]!AgeEr7Corr(AL31,AH31,AI31,AC31,AD31,AO31,(AO31*0.1))</f>
        <v>#NAME?</v>
      </c>
      <c r="AO31">
        <f t="shared" si="17"/>
        <v>0.85585699999999998</v>
      </c>
    </row>
    <row r="32" spans="1:41">
      <c r="A32" s="49" t="s">
        <v>254</v>
      </c>
      <c r="D32">
        <f t="shared" si="7"/>
        <v>22.650056625141563</v>
      </c>
      <c r="E32">
        <f t="shared" si="8"/>
        <v>0.32320579102693509</v>
      </c>
      <c r="F32">
        <f t="shared" si="9"/>
        <v>0.64641158205387017</v>
      </c>
      <c r="G32">
        <v>5.2850000000000001E-2</v>
      </c>
      <c r="H32">
        <v>1.17E-3</v>
      </c>
      <c r="I32">
        <f t="shared" si="10"/>
        <v>2.3400000000000001E-3</v>
      </c>
      <c r="J32">
        <v>4.4150000000000002E-2</v>
      </c>
      <c r="K32">
        <v>6.3000000000000003E-4</v>
      </c>
      <c r="L32">
        <f t="shared" si="11"/>
        <v>1.2600000000000001E-3</v>
      </c>
      <c r="M32">
        <v>0.32156000000000001</v>
      </c>
      <c r="N32">
        <v>7.5199999999999998E-3</v>
      </c>
      <c r="O32">
        <f t="shared" si="12"/>
        <v>1.504E-2</v>
      </c>
      <c r="Q32">
        <v>322.5</v>
      </c>
      <c r="R32">
        <v>49.45</v>
      </c>
      <c r="S32">
        <f t="shared" si="0"/>
        <v>98.9</v>
      </c>
      <c r="T32">
        <v>278.5</v>
      </c>
      <c r="U32">
        <v>3.89</v>
      </c>
      <c r="V32">
        <f t="shared" si="1"/>
        <v>7.78</v>
      </c>
      <c r="W32">
        <v>283.10000000000002</v>
      </c>
      <c r="X32">
        <v>5.78</v>
      </c>
      <c r="Y32">
        <f t="shared" si="2"/>
        <v>11.56</v>
      </c>
      <c r="AA32">
        <f t="shared" si="3"/>
        <v>22.650056625141563</v>
      </c>
      <c r="AB32">
        <f t="shared" si="18"/>
        <v>0.64641158205387017</v>
      </c>
      <c r="AC32">
        <f t="shared" si="18"/>
        <v>5.2850000000000001E-2</v>
      </c>
      <c r="AD32">
        <f t="shared" si="5"/>
        <v>2.3400000000000001E-3</v>
      </c>
      <c r="AF32">
        <f t="shared" si="13"/>
        <v>0.32156000000000001</v>
      </c>
      <c r="AG32">
        <f t="shared" si="14"/>
        <v>1.504E-2</v>
      </c>
      <c r="AH32">
        <f t="shared" si="15"/>
        <v>4.4150000000000002E-2</v>
      </c>
      <c r="AI32">
        <f t="shared" si="16"/>
        <v>1.2600000000000001E-3</v>
      </c>
      <c r="AJ32">
        <f t="shared" si="6"/>
        <v>0.61017445362762346</v>
      </c>
      <c r="AL32" t="e">
        <f ca="1">[1]!Age7corr(AH32,AC32,AO32)</f>
        <v>#NAME?</v>
      </c>
      <c r="AM32" t="e">
        <f ca="1">[1]!AgeEr7Corr(AL32,AH32,AI32,AC32,AD32,AO32,(AO32*0.1))</f>
        <v>#NAME?</v>
      </c>
      <c r="AO32">
        <f t="shared" si="17"/>
        <v>0.85506499999999996</v>
      </c>
    </row>
    <row r="33" spans="1:41">
      <c r="A33" s="48" t="s">
        <v>255</v>
      </c>
      <c r="D33">
        <f t="shared" si="7"/>
        <v>24.414062499999996</v>
      </c>
      <c r="E33">
        <f t="shared" si="8"/>
        <v>0.35762786865234364</v>
      </c>
      <c r="F33">
        <f t="shared" si="9"/>
        <v>0.71525573730468728</v>
      </c>
      <c r="G33">
        <v>5.2060000000000002E-2</v>
      </c>
      <c r="H33">
        <v>1.5E-3</v>
      </c>
      <c r="I33">
        <f t="shared" si="10"/>
        <v>3.0000000000000001E-3</v>
      </c>
      <c r="J33">
        <v>4.0960000000000003E-2</v>
      </c>
      <c r="K33">
        <v>5.9999999999999995E-4</v>
      </c>
      <c r="L33">
        <f t="shared" si="11"/>
        <v>1.1999999999999999E-3</v>
      </c>
      <c r="M33">
        <v>0.29389999999999999</v>
      </c>
      <c r="N33">
        <v>8.6800000000000002E-3</v>
      </c>
      <c r="O33">
        <f t="shared" si="12"/>
        <v>1.736E-2</v>
      </c>
      <c r="Q33">
        <v>288.2</v>
      </c>
      <c r="R33">
        <v>64.66</v>
      </c>
      <c r="S33">
        <f t="shared" si="0"/>
        <v>129.32</v>
      </c>
      <c r="T33">
        <v>258.8</v>
      </c>
      <c r="U33">
        <v>3.74</v>
      </c>
      <c r="V33">
        <f t="shared" si="1"/>
        <v>7.48</v>
      </c>
      <c r="W33">
        <v>261.60000000000002</v>
      </c>
      <c r="X33">
        <v>6.81</v>
      </c>
      <c r="Y33">
        <f t="shared" si="2"/>
        <v>13.62</v>
      </c>
      <c r="AA33">
        <f t="shared" si="3"/>
        <v>24.414062499999996</v>
      </c>
      <c r="AB33">
        <f t="shared" si="18"/>
        <v>0.71525573730468728</v>
      </c>
      <c r="AC33">
        <f t="shared" si="18"/>
        <v>5.2060000000000002E-2</v>
      </c>
      <c r="AD33">
        <f t="shared" si="5"/>
        <v>3.0000000000000001E-3</v>
      </c>
      <c r="AF33">
        <f t="shared" si="13"/>
        <v>0.29389999999999999</v>
      </c>
      <c r="AG33">
        <f t="shared" si="14"/>
        <v>1.736E-2</v>
      </c>
      <c r="AH33">
        <f t="shared" si="15"/>
        <v>4.0960000000000003E-2</v>
      </c>
      <c r="AI33">
        <f t="shared" si="16"/>
        <v>1.1999999999999999E-3</v>
      </c>
      <c r="AJ33">
        <f t="shared" si="6"/>
        <v>0.49598799323156673</v>
      </c>
      <c r="AL33" t="e">
        <f ca="1">[1]!Age7corr(AH33,AC33,AO33)</f>
        <v>#NAME?</v>
      </c>
      <c r="AM33" t="e">
        <f ca="1">[1]!AgeEr7Corr(AL33,AH33,AI33,AC33,AD33,AO33,(AO33*0.1))</f>
        <v>#NAME?</v>
      </c>
      <c r="AO33">
        <f t="shared" si="17"/>
        <v>0.85329199999999994</v>
      </c>
    </row>
    <row r="34" spans="1:41">
      <c r="A34" s="49" t="s">
        <v>256</v>
      </c>
      <c r="D34">
        <f t="shared" si="7"/>
        <v>5.141123849673539</v>
      </c>
      <c r="E34">
        <f t="shared" si="8"/>
        <v>8.0086397946176682E-2</v>
      </c>
      <c r="F34">
        <f t="shared" si="9"/>
        <v>0.16017279589235336</v>
      </c>
      <c r="G34">
        <v>0.15581</v>
      </c>
      <c r="H34">
        <v>3.0699999999999998E-3</v>
      </c>
      <c r="I34">
        <f t="shared" si="10"/>
        <v>6.1399999999999996E-3</v>
      </c>
      <c r="J34">
        <v>0.19450999999999999</v>
      </c>
      <c r="K34">
        <v>3.0300000000000001E-3</v>
      </c>
      <c r="L34">
        <f t="shared" si="11"/>
        <v>6.0600000000000003E-3</v>
      </c>
      <c r="M34">
        <v>4.1676399999999996</v>
      </c>
      <c r="N34">
        <v>8.6900000000000005E-2</v>
      </c>
      <c r="O34">
        <f t="shared" si="12"/>
        <v>0.17380000000000001</v>
      </c>
      <c r="Q34">
        <v>2410.6999999999998</v>
      </c>
      <c r="R34">
        <v>33.14</v>
      </c>
      <c r="S34">
        <f t="shared" si="0"/>
        <v>66.28</v>
      </c>
      <c r="T34">
        <v>1145.8</v>
      </c>
      <c r="U34">
        <v>16.34</v>
      </c>
      <c r="V34">
        <f t="shared" si="1"/>
        <v>32.68</v>
      </c>
      <c r="W34">
        <v>1667.7</v>
      </c>
      <c r="X34">
        <v>17.079999999999998</v>
      </c>
      <c r="Y34">
        <f t="shared" si="2"/>
        <v>34.159999999999997</v>
      </c>
      <c r="AA34">
        <f t="shared" si="3"/>
        <v>5.141123849673539</v>
      </c>
      <c r="AB34">
        <f t="shared" si="18"/>
        <v>0.16017279589235336</v>
      </c>
      <c r="AC34">
        <f t="shared" si="18"/>
        <v>0.15581</v>
      </c>
      <c r="AD34">
        <f t="shared" si="5"/>
        <v>6.1399999999999996E-3</v>
      </c>
      <c r="AF34">
        <f t="shared" si="13"/>
        <v>4.1676399999999996</v>
      </c>
      <c r="AG34">
        <f t="shared" si="14"/>
        <v>0.17380000000000001</v>
      </c>
      <c r="AH34">
        <f t="shared" si="15"/>
        <v>0.19450999999999999</v>
      </c>
      <c r="AI34">
        <f t="shared" si="16"/>
        <v>6.0600000000000003E-3</v>
      </c>
      <c r="AJ34">
        <f t="shared" si="6"/>
        <v>0.74708689073171319</v>
      </c>
      <c r="AL34" t="e">
        <f ca="1">[1]!Age7corr(AH34,AC34,AO34)</f>
        <v>#NAME?</v>
      </c>
      <c r="AM34" t="e">
        <f ca="1">[1]!AgeEr7Corr(AL34,AH34,AI34,AC34,AD34,AO34,(AO34*0.1))</f>
        <v>#NAME?</v>
      </c>
      <c r="AO34">
        <f t="shared" si="17"/>
        <v>0.93312200000000001</v>
      </c>
    </row>
    <row r="35" spans="1:41">
      <c r="A35" s="48" t="s">
        <v>257</v>
      </c>
      <c r="D35">
        <f t="shared" si="7"/>
        <v>23.998080153587715</v>
      </c>
      <c r="E35">
        <f t="shared" si="8"/>
        <v>0.36858102467713316</v>
      </c>
      <c r="F35">
        <f t="shared" si="9"/>
        <v>0.73716204935426632</v>
      </c>
      <c r="G35">
        <v>5.1900000000000002E-2</v>
      </c>
      <c r="H35">
        <v>1.7799999999999999E-3</v>
      </c>
      <c r="I35">
        <f t="shared" si="10"/>
        <v>3.5599999999999998E-3</v>
      </c>
      <c r="J35">
        <v>4.1669999999999999E-2</v>
      </c>
      <c r="K35">
        <v>6.4000000000000005E-4</v>
      </c>
      <c r="L35">
        <f t="shared" si="11"/>
        <v>1.2800000000000001E-3</v>
      </c>
      <c r="M35">
        <v>0.29799999999999999</v>
      </c>
      <c r="N35">
        <v>1.03E-2</v>
      </c>
      <c r="O35">
        <f t="shared" si="12"/>
        <v>2.06E-2</v>
      </c>
      <c r="Q35">
        <v>280.8</v>
      </c>
      <c r="R35">
        <v>76.37</v>
      </c>
      <c r="S35">
        <f t="shared" si="0"/>
        <v>152.74</v>
      </c>
      <c r="T35">
        <v>263.2</v>
      </c>
      <c r="U35">
        <v>3.98</v>
      </c>
      <c r="V35">
        <f t="shared" si="1"/>
        <v>7.96</v>
      </c>
      <c r="W35">
        <v>264.8</v>
      </c>
      <c r="X35">
        <v>8.0500000000000007</v>
      </c>
      <c r="Y35">
        <f t="shared" si="2"/>
        <v>16.100000000000001</v>
      </c>
      <c r="AA35">
        <f t="shared" si="3"/>
        <v>23.998080153587715</v>
      </c>
      <c r="AB35">
        <f t="shared" si="18"/>
        <v>0.73716204935426632</v>
      </c>
      <c r="AC35">
        <f t="shared" si="18"/>
        <v>5.1900000000000002E-2</v>
      </c>
      <c r="AD35">
        <f t="shared" si="5"/>
        <v>3.5599999999999998E-3</v>
      </c>
      <c r="AF35">
        <f t="shared" si="13"/>
        <v>0.29799999999999999</v>
      </c>
      <c r="AG35">
        <f t="shared" si="14"/>
        <v>2.06E-2</v>
      </c>
      <c r="AH35">
        <f t="shared" si="15"/>
        <v>4.1669999999999999E-2</v>
      </c>
      <c r="AI35">
        <f t="shared" si="16"/>
        <v>1.2800000000000001E-3</v>
      </c>
      <c r="AJ35">
        <f t="shared" si="6"/>
        <v>0.44436056765944165</v>
      </c>
      <c r="AL35" t="e">
        <f ca="1">[1]!Age7corr(AH35,AC35,AO35)</f>
        <v>#NAME?</v>
      </c>
      <c r="AM35" t="e">
        <f ca="1">[1]!AgeEr7Corr(AL35,AH35,AI35,AC35,AD35,AO35,(AO35*0.1))</f>
        <v>#NAME?</v>
      </c>
      <c r="AO35">
        <f t="shared" si="17"/>
        <v>0.853688</v>
      </c>
    </row>
    <row r="36" spans="1:41">
      <c r="A36" s="49" t="s">
        <v>258</v>
      </c>
      <c r="D36">
        <f t="shared" si="7"/>
        <v>24.981264051961027</v>
      </c>
      <c r="E36">
        <f t="shared" si="8"/>
        <v>0.34947559003492812</v>
      </c>
      <c r="F36">
        <f t="shared" si="9"/>
        <v>0.69895118006985624</v>
      </c>
      <c r="G36">
        <v>6.1280000000000001E-2</v>
      </c>
      <c r="H36">
        <v>1.25E-3</v>
      </c>
      <c r="I36">
        <f t="shared" si="10"/>
        <v>2.5000000000000001E-3</v>
      </c>
      <c r="J36">
        <v>4.0030000000000003E-2</v>
      </c>
      <c r="K36">
        <v>5.5999999999999995E-4</v>
      </c>
      <c r="L36">
        <f t="shared" si="11"/>
        <v>1.1199999999999999E-3</v>
      </c>
      <c r="M36">
        <v>0.33809</v>
      </c>
      <c r="N36">
        <v>7.3099999999999997E-3</v>
      </c>
      <c r="O36">
        <f t="shared" si="12"/>
        <v>1.4619999999999999E-2</v>
      </c>
      <c r="Q36">
        <v>649.20000000000005</v>
      </c>
      <c r="R36">
        <v>43.04</v>
      </c>
      <c r="S36">
        <f t="shared" si="0"/>
        <v>86.08</v>
      </c>
      <c r="T36">
        <v>253</v>
      </c>
      <c r="U36">
        <v>3.48</v>
      </c>
      <c r="V36">
        <f t="shared" si="1"/>
        <v>6.96</v>
      </c>
      <c r="W36">
        <v>295.7</v>
      </c>
      <c r="X36">
        <v>5.55</v>
      </c>
      <c r="Y36">
        <f t="shared" si="2"/>
        <v>11.1</v>
      </c>
      <c r="AA36">
        <f t="shared" si="3"/>
        <v>24.981264051961027</v>
      </c>
      <c r="AB36">
        <f t="shared" si="18"/>
        <v>0.69895118006985624</v>
      </c>
      <c r="AC36">
        <f t="shared" si="18"/>
        <v>6.1280000000000001E-2</v>
      </c>
      <c r="AD36">
        <f t="shared" si="5"/>
        <v>2.5000000000000001E-3</v>
      </c>
      <c r="AF36">
        <f t="shared" si="13"/>
        <v>0.33809</v>
      </c>
      <c r="AG36">
        <f t="shared" si="14"/>
        <v>1.4619999999999999E-2</v>
      </c>
      <c r="AH36">
        <f t="shared" si="15"/>
        <v>4.0030000000000003E-2</v>
      </c>
      <c r="AI36">
        <f t="shared" si="16"/>
        <v>1.1199999999999999E-3</v>
      </c>
      <c r="AJ36">
        <f t="shared" si="6"/>
        <v>0.64701952331920687</v>
      </c>
      <c r="AL36" t="e">
        <f ca="1">[1]!Age7corr(AH36,AC36,AO36)</f>
        <v>#NAME?</v>
      </c>
      <c r="AM36" t="e">
        <f ca="1">[1]!AgeEr7Corr(AL36,AH36,AI36,AC36,AD36,AO36,(AO36*0.1))</f>
        <v>#NAME?</v>
      </c>
      <c r="AO36">
        <f t="shared" si="17"/>
        <v>0.85276999999999992</v>
      </c>
    </row>
    <row r="37" spans="1:41">
      <c r="A37" s="48" t="s">
        <v>259</v>
      </c>
      <c r="D37">
        <f t="shared" si="7"/>
        <v>3.7267543696194982</v>
      </c>
      <c r="E37">
        <f t="shared" si="8"/>
        <v>5.2221504974357368E-2</v>
      </c>
      <c r="F37">
        <f t="shared" si="9"/>
        <v>0.10444300994871474</v>
      </c>
      <c r="G37">
        <v>9.6729999999999997E-2</v>
      </c>
      <c r="H37">
        <v>1.5399999999999999E-3</v>
      </c>
      <c r="I37">
        <f t="shared" si="10"/>
        <v>3.0799999999999998E-3</v>
      </c>
      <c r="J37">
        <v>0.26833000000000001</v>
      </c>
      <c r="K37">
        <v>3.7599999999999999E-3</v>
      </c>
      <c r="L37">
        <f t="shared" si="11"/>
        <v>7.5199999999999998E-3</v>
      </c>
      <c r="M37">
        <v>3.5773100000000002</v>
      </c>
      <c r="N37">
        <v>6.4000000000000001E-2</v>
      </c>
      <c r="O37">
        <f t="shared" si="12"/>
        <v>0.128</v>
      </c>
      <c r="Q37">
        <v>1562</v>
      </c>
      <c r="R37">
        <v>29.55</v>
      </c>
      <c r="S37">
        <f t="shared" si="0"/>
        <v>59.1</v>
      </c>
      <c r="T37">
        <v>1532.3</v>
      </c>
      <c r="U37">
        <v>19.100000000000001</v>
      </c>
      <c r="V37">
        <f t="shared" si="1"/>
        <v>38.200000000000003</v>
      </c>
      <c r="W37">
        <v>1544.5</v>
      </c>
      <c r="X37">
        <v>14.2</v>
      </c>
      <c r="Y37">
        <f t="shared" si="2"/>
        <v>28.4</v>
      </c>
      <c r="AA37">
        <f t="shared" si="3"/>
        <v>3.7267543696194982</v>
      </c>
      <c r="AB37">
        <f t="shared" si="18"/>
        <v>0.10444300994871474</v>
      </c>
      <c r="AC37">
        <f t="shared" si="18"/>
        <v>9.6729999999999997E-2</v>
      </c>
      <c r="AD37">
        <f t="shared" si="5"/>
        <v>3.0799999999999998E-3</v>
      </c>
      <c r="AF37">
        <f t="shared" si="13"/>
        <v>3.5773100000000002</v>
      </c>
      <c r="AG37">
        <f t="shared" si="14"/>
        <v>0.128</v>
      </c>
      <c r="AH37">
        <f t="shared" si="15"/>
        <v>0.26833000000000001</v>
      </c>
      <c r="AI37">
        <f t="shared" si="16"/>
        <v>7.5199999999999998E-3</v>
      </c>
      <c r="AJ37">
        <f t="shared" si="6"/>
        <v>0.7832406458465323</v>
      </c>
      <c r="AL37" t="e">
        <f ca="1">[1]!Age7corr(AH37,AC37,AO37)</f>
        <v>#NAME?</v>
      </c>
      <c r="AM37" t="e">
        <f ca="1">[1]!AgeEr7Corr(AL37,AH37,AI37,AC37,AD37,AO37,(AO37*0.1))</f>
        <v>#NAME?</v>
      </c>
      <c r="AO37">
        <f t="shared" si="17"/>
        <v>0.96790699999999996</v>
      </c>
    </row>
    <row r="38" spans="1:41">
      <c r="A38" s="49" t="s">
        <v>260</v>
      </c>
      <c r="D38">
        <f t="shared" si="7"/>
        <v>15.664160401002508</v>
      </c>
      <c r="E38">
        <f t="shared" si="8"/>
        <v>0.21101469211876814</v>
      </c>
      <c r="F38">
        <f t="shared" si="9"/>
        <v>0.42202938423753628</v>
      </c>
      <c r="G38">
        <v>0.21446000000000001</v>
      </c>
      <c r="H38">
        <v>3.3999999999999998E-3</v>
      </c>
      <c r="I38">
        <f t="shared" si="10"/>
        <v>6.7999999999999996E-3</v>
      </c>
      <c r="J38">
        <v>6.3839999999999994E-2</v>
      </c>
      <c r="K38">
        <v>8.5999999999999998E-4</v>
      </c>
      <c r="L38">
        <f t="shared" si="11"/>
        <v>1.72E-3</v>
      </c>
      <c r="M38">
        <v>1.8864799999999999</v>
      </c>
      <c r="N38">
        <v>3.2590000000000001E-2</v>
      </c>
      <c r="O38">
        <f t="shared" si="12"/>
        <v>6.5180000000000002E-2</v>
      </c>
      <c r="Q38">
        <v>2939.6</v>
      </c>
      <c r="R38">
        <v>25.4</v>
      </c>
      <c r="S38">
        <f t="shared" si="0"/>
        <v>50.8</v>
      </c>
      <c r="T38">
        <v>399</v>
      </c>
      <c r="U38">
        <v>5.19</v>
      </c>
      <c r="V38">
        <f t="shared" si="1"/>
        <v>10.38</v>
      </c>
      <c r="W38">
        <v>1076.3</v>
      </c>
      <c r="X38">
        <v>11.46</v>
      </c>
      <c r="Y38">
        <f t="shared" si="2"/>
        <v>22.92</v>
      </c>
      <c r="AA38">
        <f t="shared" si="3"/>
        <v>15.664160401002508</v>
      </c>
      <c r="AB38">
        <f t="shared" si="18"/>
        <v>0.42202938423753628</v>
      </c>
      <c r="AC38">
        <f t="shared" si="18"/>
        <v>0.21446000000000001</v>
      </c>
      <c r="AD38">
        <f t="shared" si="5"/>
        <v>6.7999999999999996E-3</v>
      </c>
      <c r="AF38">
        <f t="shared" si="13"/>
        <v>1.8864799999999999</v>
      </c>
      <c r="AG38">
        <f t="shared" si="14"/>
        <v>6.5180000000000002E-2</v>
      </c>
      <c r="AH38">
        <f t="shared" si="15"/>
        <v>6.3839999999999994E-2</v>
      </c>
      <c r="AI38">
        <f t="shared" si="16"/>
        <v>1.72E-3</v>
      </c>
      <c r="AJ38">
        <f t="shared" si="6"/>
        <v>0.77978238016028101</v>
      </c>
      <c r="AL38" t="e">
        <f ca="1">[1]!Age7corr(AH38,AC38,AO38)</f>
        <v>#NAME?</v>
      </c>
      <c r="AM38" t="e">
        <f ca="1">[1]!AgeEr7Corr(AL38,AH38,AI38,AC38,AD38,AO38,(AO38*0.1))</f>
        <v>#NAME?</v>
      </c>
      <c r="AO38">
        <f t="shared" si="17"/>
        <v>0.86590999999999996</v>
      </c>
    </row>
    <row r="39" spans="1:41">
      <c r="A39" s="48" t="s">
        <v>261</v>
      </c>
      <c r="D39">
        <f t="shared" si="7"/>
        <v>24.402147388970228</v>
      </c>
      <c r="E39">
        <f t="shared" si="8"/>
        <v>0.34536958237195536</v>
      </c>
      <c r="F39">
        <f t="shared" si="9"/>
        <v>0.69073916474391073</v>
      </c>
      <c r="G39">
        <v>4.6179999999999999E-2</v>
      </c>
      <c r="H39">
        <v>1.2199999999999999E-3</v>
      </c>
      <c r="I39">
        <f t="shared" si="10"/>
        <v>2.4399999999999999E-3</v>
      </c>
      <c r="J39">
        <v>4.0980000000000003E-2</v>
      </c>
      <c r="K39">
        <v>5.8E-4</v>
      </c>
      <c r="L39">
        <f t="shared" si="11"/>
        <v>1.16E-3</v>
      </c>
      <c r="M39">
        <v>0.26079000000000002</v>
      </c>
      <c r="N39">
        <v>7.1199999999999996E-3</v>
      </c>
      <c r="O39">
        <f t="shared" si="12"/>
        <v>1.4239999999999999E-2</v>
      </c>
      <c r="Q39">
        <v>7</v>
      </c>
      <c r="R39">
        <v>61.73</v>
      </c>
      <c r="S39">
        <f t="shared" si="0"/>
        <v>123.46</v>
      </c>
      <c r="T39">
        <v>258.89999999999998</v>
      </c>
      <c r="U39">
        <v>3.61</v>
      </c>
      <c r="V39">
        <f t="shared" si="1"/>
        <v>7.22</v>
      </c>
      <c r="W39">
        <v>235.3</v>
      </c>
      <c r="X39">
        <v>5.74</v>
      </c>
      <c r="Y39">
        <f t="shared" si="2"/>
        <v>11.48</v>
      </c>
      <c r="AA39">
        <f t="shared" si="3"/>
        <v>24.402147388970228</v>
      </c>
      <c r="AB39">
        <f t="shared" si="18"/>
        <v>0.69073916474391073</v>
      </c>
      <c r="AC39">
        <f t="shared" si="18"/>
        <v>4.6179999999999999E-2</v>
      </c>
      <c r="AD39">
        <f t="shared" si="5"/>
        <v>2.4399999999999999E-3</v>
      </c>
      <c r="AF39">
        <f t="shared" si="13"/>
        <v>0.26079000000000002</v>
      </c>
      <c r="AG39">
        <f t="shared" si="14"/>
        <v>1.4239999999999999E-2</v>
      </c>
      <c r="AH39">
        <f t="shared" si="15"/>
        <v>4.0980000000000003E-2</v>
      </c>
      <c r="AI39">
        <f t="shared" si="16"/>
        <v>1.16E-3</v>
      </c>
      <c r="AJ39">
        <f t="shared" si="6"/>
        <v>0.51840237221774399</v>
      </c>
      <c r="AL39" t="e">
        <f ca="1">[1]!Age7corr(AH39,AC39,AO39)</f>
        <v>#NAME?</v>
      </c>
      <c r="AM39" t="e">
        <f ca="1">[1]!AgeEr7Corr(AL39,AH39,AI39,AC39,AD39,AO39,(AO39*0.1))</f>
        <v>#NAME?</v>
      </c>
      <c r="AO39">
        <f t="shared" si="17"/>
        <v>0.85330099999999998</v>
      </c>
    </row>
    <row r="40" spans="1:41">
      <c r="A40" s="49" t="s">
        <v>262</v>
      </c>
      <c r="D40">
        <f t="shared" si="7"/>
        <v>2.0745166376234336</v>
      </c>
      <c r="E40">
        <f t="shared" si="8"/>
        <v>2.9135502524086476E-2</v>
      </c>
      <c r="F40">
        <f t="shared" si="9"/>
        <v>5.8271005048172952E-2</v>
      </c>
      <c r="G40">
        <v>0.18226000000000001</v>
      </c>
      <c r="H40">
        <v>2.7699999999999999E-3</v>
      </c>
      <c r="I40">
        <f t="shared" si="10"/>
        <v>5.5399999999999998E-3</v>
      </c>
      <c r="J40">
        <v>0.48204000000000002</v>
      </c>
      <c r="K40">
        <v>6.77E-3</v>
      </c>
      <c r="L40">
        <f t="shared" si="11"/>
        <v>1.354E-2</v>
      </c>
      <c r="M40">
        <v>12.10796</v>
      </c>
      <c r="N40">
        <v>0.21004999999999999</v>
      </c>
      <c r="O40">
        <f t="shared" si="12"/>
        <v>0.42009999999999997</v>
      </c>
      <c r="Q40">
        <v>2673.5</v>
      </c>
      <c r="R40">
        <v>24.97</v>
      </c>
      <c r="S40">
        <f t="shared" si="0"/>
        <v>49.94</v>
      </c>
      <c r="T40">
        <v>2536.1</v>
      </c>
      <c r="U40">
        <v>29.46</v>
      </c>
      <c r="V40">
        <f t="shared" si="1"/>
        <v>58.92</v>
      </c>
      <c r="W40">
        <v>2612.8000000000002</v>
      </c>
      <c r="X40">
        <v>16.27</v>
      </c>
      <c r="Y40">
        <f t="shared" si="2"/>
        <v>32.54</v>
      </c>
      <c r="AA40">
        <f t="shared" si="3"/>
        <v>2.0745166376234336</v>
      </c>
      <c r="AB40">
        <f t="shared" si="18"/>
        <v>5.8271005048172952E-2</v>
      </c>
      <c r="AC40">
        <f t="shared" si="18"/>
        <v>0.18226000000000001</v>
      </c>
      <c r="AD40">
        <f t="shared" si="5"/>
        <v>5.5399999999999998E-3</v>
      </c>
      <c r="AF40">
        <f t="shared" si="13"/>
        <v>12.10796</v>
      </c>
      <c r="AG40">
        <f t="shared" si="14"/>
        <v>0.42009999999999997</v>
      </c>
      <c r="AH40">
        <f t="shared" si="15"/>
        <v>0.48204000000000002</v>
      </c>
      <c r="AI40">
        <f t="shared" si="16"/>
        <v>1.354E-2</v>
      </c>
      <c r="AJ40">
        <f t="shared" si="6"/>
        <v>0.8095690237857035</v>
      </c>
      <c r="AL40" t="e">
        <f ca="1">[1]!Age7corr(AH40,AC40,AO40)</f>
        <v>#NAME?</v>
      </c>
      <c r="AM40" t="e">
        <f ca="1">[1]!AgeEr7Corr(AL40,AH40,AI40,AC40,AD40,AO40,(AO40*0.1))</f>
        <v>#NAME?</v>
      </c>
      <c r="AO40">
        <f t="shared" si="17"/>
        <v>1.058249</v>
      </c>
    </row>
    <row r="41" spans="1:41">
      <c r="A41" s="48" t="s">
        <v>263</v>
      </c>
      <c r="D41">
        <f t="shared" si="7"/>
        <v>22.686025408348456</v>
      </c>
      <c r="E41">
        <f t="shared" si="8"/>
        <v>0.31908656427350368</v>
      </c>
      <c r="F41">
        <f t="shared" si="9"/>
        <v>0.63817312854700736</v>
      </c>
      <c r="G41">
        <v>5.4550000000000001E-2</v>
      </c>
      <c r="H41">
        <v>1.4E-3</v>
      </c>
      <c r="I41">
        <f t="shared" si="10"/>
        <v>2.8E-3</v>
      </c>
      <c r="J41">
        <v>4.4080000000000001E-2</v>
      </c>
      <c r="K41">
        <v>6.2E-4</v>
      </c>
      <c r="L41">
        <f t="shared" si="11"/>
        <v>1.24E-3</v>
      </c>
      <c r="M41">
        <v>0.33139999999999997</v>
      </c>
      <c r="N41">
        <v>8.7299999999999999E-3</v>
      </c>
      <c r="O41">
        <f t="shared" si="12"/>
        <v>1.746E-2</v>
      </c>
      <c r="Q41">
        <v>393.9</v>
      </c>
      <c r="R41">
        <v>56.34</v>
      </c>
      <c r="S41">
        <f t="shared" si="0"/>
        <v>112.68</v>
      </c>
      <c r="T41">
        <v>278.10000000000002</v>
      </c>
      <c r="U41">
        <v>3.82</v>
      </c>
      <c r="V41">
        <f t="shared" si="1"/>
        <v>7.64</v>
      </c>
      <c r="W41">
        <v>290.60000000000002</v>
      </c>
      <c r="X41">
        <v>6.66</v>
      </c>
      <c r="Y41">
        <f t="shared" si="2"/>
        <v>13.32</v>
      </c>
      <c r="AA41">
        <f t="shared" si="3"/>
        <v>22.686025408348456</v>
      </c>
      <c r="AB41">
        <f t="shared" si="18"/>
        <v>0.63817312854700736</v>
      </c>
      <c r="AC41">
        <f t="shared" si="18"/>
        <v>5.4550000000000001E-2</v>
      </c>
      <c r="AD41">
        <f t="shared" si="5"/>
        <v>2.8E-3</v>
      </c>
      <c r="AF41">
        <f t="shared" si="13"/>
        <v>0.33139999999999997</v>
      </c>
      <c r="AG41">
        <f t="shared" si="14"/>
        <v>1.746E-2</v>
      </c>
      <c r="AH41">
        <f t="shared" si="15"/>
        <v>4.4080000000000001E-2</v>
      </c>
      <c r="AI41">
        <f t="shared" si="16"/>
        <v>1.24E-3</v>
      </c>
      <c r="AJ41">
        <f t="shared" si="6"/>
        <v>0.53393496776661398</v>
      </c>
      <c r="AL41" t="e">
        <f ca="1">[1]!Age7corr(AH41,AC41,AO41)</f>
        <v>#NAME?</v>
      </c>
      <c r="AM41" t="e">
        <f ca="1">[1]!AgeEr7Corr(AL41,AH41,AI41,AC41,AD41,AO41,(AO41*0.1))</f>
        <v>#NAME?</v>
      </c>
      <c r="AO41">
        <f t="shared" si="17"/>
        <v>0.85502899999999993</v>
      </c>
    </row>
    <row r="42" spans="1:41">
      <c r="A42" s="49" t="s">
        <v>264</v>
      </c>
      <c r="D42">
        <f t="shared" si="7"/>
        <v>14.330753797649757</v>
      </c>
      <c r="E42">
        <f t="shared" si="8"/>
        <v>0.20331679936476441</v>
      </c>
      <c r="F42">
        <f t="shared" si="9"/>
        <v>0.40663359872952881</v>
      </c>
      <c r="G42">
        <v>5.5919999999999997E-2</v>
      </c>
      <c r="H42">
        <v>1.1999999999999999E-3</v>
      </c>
      <c r="I42">
        <f t="shared" si="10"/>
        <v>2.3999999999999998E-3</v>
      </c>
      <c r="J42">
        <v>6.9779999999999995E-2</v>
      </c>
      <c r="K42">
        <v>9.8999999999999999E-4</v>
      </c>
      <c r="L42">
        <f t="shared" si="11"/>
        <v>1.98E-3</v>
      </c>
      <c r="M42">
        <v>0.53783000000000003</v>
      </c>
      <c r="N42">
        <v>1.225E-2</v>
      </c>
      <c r="O42">
        <f t="shared" si="12"/>
        <v>2.4500000000000001E-2</v>
      </c>
      <c r="Q42">
        <v>448.7</v>
      </c>
      <c r="R42">
        <v>46.85</v>
      </c>
      <c r="S42">
        <f t="shared" si="0"/>
        <v>93.7</v>
      </c>
      <c r="T42">
        <v>434.8</v>
      </c>
      <c r="U42">
        <v>5.98</v>
      </c>
      <c r="V42">
        <f t="shared" si="1"/>
        <v>11.96</v>
      </c>
      <c r="W42">
        <v>437</v>
      </c>
      <c r="X42">
        <v>8.09</v>
      </c>
      <c r="Y42">
        <f t="shared" si="2"/>
        <v>16.18</v>
      </c>
      <c r="AA42">
        <f t="shared" si="3"/>
        <v>14.330753797649757</v>
      </c>
      <c r="AB42">
        <f t="shared" si="18"/>
        <v>0.40663359872952881</v>
      </c>
      <c r="AC42">
        <f t="shared" si="18"/>
        <v>5.5919999999999997E-2</v>
      </c>
      <c r="AD42">
        <f t="shared" si="5"/>
        <v>2.3999999999999998E-3</v>
      </c>
      <c r="AF42">
        <f t="shared" si="13"/>
        <v>0.53783000000000003</v>
      </c>
      <c r="AG42">
        <f t="shared" si="14"/>
        <v>2.4500000000000001E-2</v>
      </c>
      <c r="AH42">
        <f t="shared" si="15"/>
        <v>6.9779999999999995E-2</v>
      </c>
      <c r="AI42">
        <f t="shared" si="16"/>
        <v>1.98E-3</v>
      </c>
      <c r="AJ42">
        <f t="shared" si="6"/>
        <v>0.62289258953796489</v>
      </c>
      <c r="AL42" t="e">
        <f ca="1">[1]!Age7corr(AH42,AC42,AO42)</f>
        <v>#NAME?</v>
      </c>
      <c r="AM42" t="e">
        <f ca="1">[1]!AgeEr7Corr(AL42,AH42,AI42,AC42,AD42,AO42,(AO42*0.1))</f>
        <v>#NAME?</v>
      </c>
      <c r="AO42">
        <f t="shared" si="17"/>
        <v>0.86913200000000002</v>
      </c>
    </row>
    <row r="43" spans="1:41">
      <c r="A43" s="48" t="s">
        <v>265</v>
      </c>
      <c r="D43">
        <f t="shared" si="7"/>
        <v>24.396194193705782</v>
      </c>
      <c r="E43">
        <f t="shared" si="8"/>
        <v>0.36305631759357226</v>
      </c>
      <c r="F43">
        <f t="shared" si="9"/>
        <v>0.72611263518714453</v>
      </c>
      <c r="G43">
        <v>5.0659999999999997E-2</v>
      </c>
      <c r="H43">
        <v>1.32E-3</v>
      </c>
      <c r="I43">
        <f t="shared" si="10"/>
        <v>2.64E-3</v>
      </c>
      <c r="J43">
        <v>4.0989999999999999E-2</v>
      </c>
      <c r="K43">
        <v>6.0999999999999997E-4</v>
      </c>
      <c r="L43">
        <f t="shared" si="11"/>
        <v>1.2199999999999999E-3</v>
      </c>
      <c r="M43">
        <v>0.28619</v>
      </c>
      <c r="N43">
        <v>7.7099999999999998E-3</v>
      </c>
      <c r="O43">
        <f t="shared" si="12"/>
        <v>1.542E-2</v>
      </c>
      <c r="Q43">
        <v>225.4</v>
      </c>
      <c r="R43">
        <v>58.96</v>
      </c>
      <c r="S43">
        <f t="shared" si="0"/>
        <v>117.92</v>
      </c>
      <c r="T43">
        <v>259</v>
      </c>
      <c r="U43">
        <v>3.75</v>
      </c>
      <c r="V43">
        <f t="shared" si="1"/>
        <v>7.5</v>
      </c>
      <c r="W43">
        <v>255.6</v>
      </c>
      <c r="X43">
        <v>6.09</v>
      </c>
      <c r="Y43">
        <f t="shared" si="2"/>
        <v>12.18</v>
      </c>
      <c r="AA43">
        <f t="shared" si="3"/>
        <v>24.396194193705782</v>
      </c>
      <c r="AB43">
        <f t="shared" si="18"/>
        <v>0.72611263518714453</v>
      </c>
      <c r="AC43">
        <f t="shared" si="18"/>
        <v>5.0659999999999997E-2</v>
      </c>
      <c r="AD43">
        <f t="shared" si="5"/>
        <v>2.64E-3</v>
      </c>
      <c r="AF43">
        <f t="shared" si="13"/>
        <v>0.28619</v>
      </c>
      <c r="AG43">
        <f t="shared" si="14"/>
        <v>1.542E-2</v>
      </c>
      <c r="AH43">
        <f t="shared" si="15"/>
        <v>4.0989999999999999E-2</v>
      </c>
      <c r="AI43">
        <f t="shared" si="16"/>
        <v>1.2199999999999999E-3</v>
      </c>
      <c r="AJ43">
        <f t="shared" si="6"/>
        <v>0.55239786743721941</v>
      </c>
      <c r="AL43" t="e">
        <f ca="1">[1]!Age7corr(AH43,AC43,AO43)</f>
        <v>#NAME?</v>
      </c>
      <c r="AM43" t="e">
        <f ca="1">[1]!AgeEr7Corr(AL43,AH43,AI43,AC43,AD43,AO43,(AO43*0.1))</f>
        <v>#NAME?</v>
      </c>
      <c r="AO43">
        <f t="shared" si="17"/>
        <v>0.85331000000000001</v>
      </c>
    </row>
    <row r="44" spans="1:41">
      <c r="A44" s="49" t="s">
        <v>266</v>
      </c>
      <c r="D44">
        <f t="shared" si="7"/>
        <v>23.82654276864427</v>
      </c>
      <c r="E44">
        <f t="shared" si="8"/>
        <v>0.36333064979586216</v>
      </c>
      <c r="F44">
        <f t="shared" si="9"/>
        <v>0.72666129959172432</v>
      </c>
      <c r="G44">
        <v>5.2789999999999997E-2</v>
      </c>
      <c r="H44">
        <v>1.6000000000000001E-3</v>
      </c>
      <c r="I44">
        <f t="shared" si="10"/>
        <v>3.2000000000000002E-3</v>
      </c>
      <c r="J44">
        <v>4.197E-2</v>
      </c>
      <c r="K44">
        <v>6.4000000000000005E-4</v>
      </c>
      <c r="L44">
        <f t="shared" si="11"/>
        <v>1.2800000000000001E-3</v>
      </c>
      <c r="M44">
        <v>0.30531000000000003</v>
      </c>
      <c r="N44">
        <v>9.4500000000000001E-3</v>
      </c>
      <c r="O44">
        <f t="shared" si="12"/>
        <v>1.89E-2</v>
      </c>
      <c r="Q44">
        <v>319.60000000000002</v>
      </c>
      <c r="R44">
        <v>67.52</v>
      </c>
      <c r="S44">
        <f t="shared" si="0"/>
        <v>135.04</v>
      </c>
      <c r="T44">
        <v>265</v>
      </c>
      <c r="U44">
        <v>3.94</v>
      </c>
      <c r="V44">
        <f t="shared" si="1"/>
        <v>7.88</v>
      </c>
      <c r="W44">
        <v>270.5</v>
      </c>
      <c r="X44">
        <v>7.35</v>
      </c>
      <c r="Y44">
        <f t="shared" si="2"/>
        <v>14.7</v>
      </c>
      <c r="AA44">
        <f t="shared" si="3"/>
        <v>23.82654276864427</v>
      </c>
      <c r="AB44">
        <f t="shared" si="18"/>
        <v>0.72666129959172432</v>
      </c>
      <c r="AC44">
        <f t="shared" si="18"/>
        <v>5.2789999999999997E-2</v>
      </c>
      <c r="AD44">
        <f t="shared" si="5"/>
        <v>3.2000000000000002E-3</v>
      </c>
      <c r="AF44">
        <f t="shared" si="13"/>
        <v>0.30531000000000003</v>
      </c>
      <c r="AG44">
        <f t="shared" si="14"/>
        <v>1.89E-2</v>
      </c>
      <c r="AH44">
        <f t="shared" si="15"/>
        <v>4.197E-2</v>
      </c>
      <c r="AI44">
        <f t="shared" si="16"/>
        <v>1.2800000000000001E-3</v>
      </c>
      <c r="AJ44">
        <f t="shared" si="6"/>
        <v>0.4926633158227155</v>
      </c>
      <c r="AL44" t="e">
        <f ca="1">[1]!Age7corr(AH44,AC44,AO44)</f>
        <v>#NAME?</v>
      </c>
      <c r="AM44" t="e">
        <f ca="1">[1]!AgeEr7Corr(AL44,AH44,AI44,AC44,AD44,AO44,(AO44*0.1))</f>
        <v>#NAME?</v>
      </c>
      <c r="AO44">
        <f t="shared" si="17"/>
        <v>0.85385</v>
      </c>
    </row>
    <row r="45" spans="1:41">
      <c r="A45" s="48" t="s">
        <v>267</v>
      </c>
      <c r="D45">
        <f t="shared" si="7"/>
        <v>24.813895781637715</v>
      </c>
      <c r="E45">
        <f t="shared" si="8"/>
        <v>0.46795436213510327</v>
      </c>
      <c r="F45">
        <f t="shared" si="9"/>
        <v>0.93590872427020655</v>
      </c>
      <c r="G45">
        <v>5.6000000000000001E-2</v>
      </c>
      <c r="H45">
        <v>2.9399999999999999E-3</v>
      </c>
      <c r="I45">
        <f t="shared" si="10"/>
        <v>5.8799999999999998E-3</v>
      </c>
      <c r="J45">
        <v>4.0300000000000002E-2</v>
      </c>
      <c r="K45">
        <v>7.6000000000000004E-4</v>
      </c>
      <c r="L45">
        <f t="shared" si="11"/>
        <v>1.5200000000000001E-3</v>
      </c>
      <c r="M45">
        <v>0.31097999999999998</v>
      </c>
      <c r="N45">
        <v>1.6119999999999999E-2</v>
      </c>
      <c r="O45">
        <f t="shared" si="12"/>
        <v>3.2239999999999998E-2</v>
      </c>
      <c r="Q45">
        <v>452.1</v>
      </c>
      <c r="R45">
        <v>112.7</v>
      </c>
      <c r="S45">
        <f t="shared" si="0"/>
        <v>225.4</v>
      </c>
      <c r="T45">
        <v>254.7</v>
      </c>
      <c r="U45">
        <v>4.72</v>
      </c>
      <c r="V45">
        <f t="shared" si="1"/>
        <v>9.44</v>
      </c>
      <c r="W45">
        <v>274.89999999999998</v>
      </c>
      <c r="X45">
        <v>12.49</v>
      </c>
      <c r="Y45">
        <f t="shared" si="2"/>
        <v>24.98</v>
      </c>
      <c r="AA45">
        <f t="shared" si="3"/>
        <v>24.813895781637715</v>
      </c>
      <c r="AB45">
        <f t="shared" si="18"/>
        <v>0.93590872427020655</v>
      </c>
      <c r="AC45">
        <f t="shared" si="18"/>
        <v>5.6000000000000001E-2</v>
      </c>
      <c r="AD45">
        <f t="shared" si="5"/>
        <v>5.8799999999999998E-3</v>
      </c>
      <c r="AF45">
        <f t="shared" si="13"/>
        <v>0.31097999999999998</v>
      </c>
      <c r="AG45">
        <f t="shared" si="14"/>
        <v>3.2239999999999998E-2</v>
      </c>
      <c r="AH45">
        <f t="shared" si="15"/>
        <v>4.0300000000000002E-2</v>
      </c>
      <c r="AI45">
        <f t="shared" si="16"/>
        <v>1.5200000000000001E-3</v>
      </c>
      <c r="AJ45">
        <f t="shared" si="6"/>
        <v>0.36381111884193607</v>
      </c>
      <c r="AL45" t="e">
        <f ca="1">[1]!Age7corr(AH45,AC45,AO45)</f>
        <v>#NAME?</v>
      </c>
      <c r="AM45" t="e">
        <f ca="1">[1]!AgeEr7Corr(AL45,AH45,AI45,AC45,AD45,AO45,(AO45*0.1))</f>
        <v>#NAME?</v>
      </c>
      <c r="AO45">
        <f t="shared" si="17"/>
        <v>0.85292299999999999</v>
      </c>
    </row>
    <row r="46" spans="1:41">
      <c r="A46" s="49" t="s">
        <v>268</v>
      </c>
      <c r="D46">
        <f t="shared" si="7"/>
        <v>3.9517881841533296</v>
      </c>
      <c r="E46">
        <f t="shared" si="8"/>
        <v>6.3559683499324435E-2</v>
      </c>
      <c r="F46">
        <f t="shared" si="9"/>
        <v>0.12711936699864887</v>
      </c>
      <c r="G46">
        <v>0.10493</v>
      </c>
      <c r="H46">
        <v>3.0799999999999998E-3</v>
      </c>
      <c r="I46">
        <f t="shared" si="10"/>
        <v>6.1599999999999997E-3</v>
      </c>
      <c r="J46">
        <v>0.25305</v>
      </c>
      <c r="K46">
        <v>4.0699999999999998E-3</v>
      </c>
      <c r="L46">
        <f t="shared" si="11"/>
        <v>8.1399999999999997E-3</v>
      </c>
      <c r="M46">
        <v>3.6595</v>
      </c>
      <c r="N46">
        <v>0.10851</v>
      </c>
      <c r="O46">
        <f t="shared" si="12"/>
        <v>0.21701999999999999</v>
      </c>
      <c r="Q46">
        <v>1713.1</v>
      </c>
      <c r="R46">
        <v>52.98</v>
      </c>
      <c r="S46">
        <f t="shared" si="0"/>
        <v>105.96</v>
      </c>
      <c r="T46">
        <v>1454.2</v>
      </c>
      <c r="U46">
        <v>20.92</v>
      </c>
      <c r="V46">
        <f t="shared" si="1"/>
        <v>41.84</v>
      </c>
      <c r="W46">
        <v>1562.6</v>
      </c>
      <c r="X46">
        <v>23.65</v>
      </c>
      <c r="Y46">
        <f t="shared" si="2"/>
        <v>47.3</v>
      </c>
      <c r="AA46">
        <f t="shared" si="3"/>
        <v>3.9517881841533296</v>
      </c>
      <c r="AB46">
        <f t="shared" si="18"/>
        <v>0.12711936699864887</v>
      </c>
      <c r="AC46">
        <f t="shared" si="18"/>
        <v>0.10493</v>
      </c>
      <c r="AD46">
        <f t="shared" si="5"/>
        <v>6.1599999999999997E-3</v>
      </c>
      <c r="AF46">
        <f t="shared" si="13"/>
        <v>3.6595</v>
      </c>
      <c r="AG46">
        <f t="shared" si="14"/>
        <v>0.21701999999999999</v>
      </c>
      <c r="AH46">
        <f t="shared" si="15"/>
        <v>0.25305</v>
      </c>
      <c r="AI46">
        <f t="shared" si="16"/>
        <v>8.1399999999999997E-3</v>
      </c>
      <c r="AJ46">
        <f t="shared" si="6"/>
        <v>0.54242544705400486</v>
      </c>
      <c r="AL46" t="e">
        <f ca="1">[1]!Age7corr(AH46,AC46,AO46)</f>
        <v>#NAME?</v>
      </c>
      <c r="AM46" t="e">
        <f ca="1">[1]!AgeEr7Corr(AL46,AH46,AI46,AC46,AD46,AO46,(AO46*0.1))</f>
        <v>#NAME?</v>
      </c>
      <c r="AO46">
        <f t="shared" si="17"/>
        <v>0.96087800000000001</v>
      </c>
    </row>
    <row r="47" spans="1:41">
      <c r="A47" s="48" t="s">
        <v>269</v>
      </c>
      <c r="D47">
        <f t="shared" si="7"/>
        <v>23.929169657812874</v>
      </c>
      <c r="E47">
        <f t="shared" si="8"/>
        <v>0.34928914791255933</v>
      </c>
      <c r="F47">
        <f t="shared" si="9"/>
        <v>0.69857829582511866</v>
      </c>
      <c r="G47">
        <v>6.9690000000000002E-2</v>
      </c>
      <c r="H47">
        <v>1.91E-3</v>
      </c>
      <c r="I47">
        <f t="shared" si="10"/>
        <v>3.82E-3</v>
      </c>
      <c r="J47">
        <v>4.1790000000000001E-2</v>
      </c>
      <c r="K47">
        <v>6.0999999999999997E-4</v>
      </c>
      <c r="L47">
        <f t="shared" si="11"/>
        <v>1.2199999999999999E-3</v>
      </c>
      <c r="M47">
        <v>0.40133000000000002</v>
      </c>
      <c r="N47">
        <v>1.1169999999999999E-2</v>
      </c>
      <c r="O47">
        <f t="shared" si="12"/>
        <v>2.2339999999999999E-2</v>
      </c>
      <c r="Q47">
        <v>919.1</v>
      </c>
      <c r="R47">
        <v>55.27</v>
      </c>
      <c r="S47">
        <f t="shared" si="0"/>
        <v>110.54</v>
      </c>
      <c r="T47">
        <v>263.89999999999998</v>
      </c>
      <c r="U47">
        <v>3.79</v>
      </c>
      <c r="V47">
        <f t="shared" si="1"/>
        <v>7.58</v>
      </c>
      <c r="W47">
        <v>342.6</v>
      </c>
      <c r="X47">
        <v>8.09</v>
      </c>
      <c r="Y47">
        <f t="shared" si="2"/>
        <v>16.18</v>
      </c>
      <c r="AA47">
        <f t="shared" si="3"/>
        <v>23.929169657812874</v>
      </c>
      <c r="AB47">
        <f t="shared" si="18"/>
        <v>0.69857829582511866</v>
      </c>
      <c r="AC47">
        <f t="shared" si="18"/>
        <v>6.9690000000000002E-2</v>
      </c>
      <c r="AD47">
        <f t="shared" si="5"/>
        <v>3.82E-3</v>
      </c>
      <c r="AF47">
        <f t="shared" si="13"/>
        <v>0.40133000000000002</v>
      </c>
      <c r="AG47">
        <f t="shared" si="14"/>
        <v>2.2339999999999999E-2</v>
      </c>
      <c r="AH47">
        <f t="shared" si="15"/>
        <v>4.1790000000000001E-2</v>
      </c>
      <c r="AI47">
        <f t="shared" si="16"/>
        <v>1.2199999999999999E-3</v>
      </c>
      <c r="AJ47">
        <f t="shared" si="6"/>
        <v>0.52445220517902646</v>
      </c>
      <c r="AL47" t="e">
        <f ca="1">[1]!Age7corr(AH47,AC47,AO47)</f>
        <v>#NAME?</v>
      </c>
      <c r="AM47" t="e">
        <f ca="1">[1]!AgeEr7Corr(AL47,AH47,AI47,AC47,AD47,AO47,(AO47*0.1))</f>
        <v>#NAME?</v>
      </c>
      <c r="AO47">
        <f t="shared" si="17"/>
        <v>0.85375099999999993</v>
      </c>
    </row>
    <row r="48" spans="1:41">
      <c r="A48" s="49" t="s">
        <v>270</v>
      </c>
      <c r="D48">
        <f t="shared" si="7"/>
        <v>-0.4516609832659606</v>
      </c>
      <c r="E48">
        <f t="shared" si="8"/>
        <v>1.542136508153696</v>
      </c>
      <c r="F48">
        <f t="shared" si="9"/>
        <v>3.0842730163073919</v>
      </c>
      <c r="G48">
        <v>-9.7610000000000002E-2</v>
      </c>
      <c r="H48">
        <v>8.7529999999999997E-2</v>
      </c>
      <c r="I48">
        <f t="shared" si="10"/>
        <v>0.17505999999999999</v>
      </c>
      <c r="J48">
        <v>-2.2140499999999999</v>
      </c>
      <c r="K48">
        <v>7.5595800000000004</v>
      </c>
      <c r="L48">
        <f t="shared" si="11"/>
        <v>15.119160000000001</v>
      </c>
      <c r="M48">
        <v>9.7915799999999997</v>
      </c>
      <c r="N48">
        <v>129.22693000000001</v>
      </c>
      <c r="O48">
        <f t="shared" si="12"/>
        <v>258.45386000000002</v>
      </c>
      <c r="Q48">
        <v>0.1</v>
      </c>
      <c r="R48">
        <v>0</v>
      </c>
      <c r="S48">
        <f t="shared" si="0"/>
        <v>0</v>
      </c>
      <c r="T48" t="s">
        <v>232</v>
      </c>
      <c r="U48" t="s">
        <v>69</v>
      </c>
      <c r="V48" t="e">
        <f t="shared" si="1"/>
        <v>#VALUE!</v>
      </c>
      <c r="W48">
        <v>2415.4</v>
      </c>
      <c r="X48" t="s">
        <v>69</v>
      </c>
      <c r="Y48" t="e">
        <f t="shared" si="2"/>
        <v>#VALUE!</v>
      </c>
      <c r="AA48">
        <f t="shared" si="3"/>
        <v>-0.4516609832659606</v>
      </c>
      <c r="AB48">
        <f t="shared" si="18"/>
        <v>3.0842730163073919</v>
      </c>
      <c r="AC48">
        <f t="shared" si="18"/>
        <v>-9.7610000000000002E-2</v>
      </c>
      <c r="AD48">
        <f t="shared" si="5"/>
        <v>0.17505999999999999</v>
      </c>
      <c r="AF48">
        <f t="shared" si="13"/>
        <v>9.7915799999999997</v>
      </c>
      <c r="AG48">
        <f t="shared" si="14"/>
        <v>258.45386000000002</v>
      </c>
      <c r="AH48">
        <f t="shared" si="15"/>
        <v>-2.2140499999999999</v>
      </c>
      <c r="AI48">
        <f t="shared" si="16"/>
        <v>15.119160000000001</v>
      </c>
      <c r="AJ48">
        <f t="shared" si="6"/>
        <v>-0.25870807979910437</v>
      </c>
      <c r="AL48" t="e">
        <f ca="1">[1]!Age7corr(AH48,AC48,AO48)</f>
        <v>#NAME?</v>
      </c>
      <c r="AM48" t="e">
        <f ca="1">[1]!AgeEr7Corr(AL48,AH48,AI48,AC48,AD48,AO48,(AO48*0.1))</f>
        <v>#NAME?</v>
      </c>
      <c r="AO48" t="e">
        <f t="shared" si="17"/>
        <v>#VALUE!</v>
      </c>
    </row>
    <row r="49" spans="1:41">
      <c r="A49" s="48" t="s">
        <v>271</v>
      </c>
      <c r="D49">
        <f t="shared" si="7"/>
        <v>23.849272597185784</v>
      </c>
      <c r="E49">
        <f t="shared" si="8"/>
        <v>0.3469605600830748</v>
      </c>
      <c r="F49">
        <f t="shared" si="9"/>
        <v>0.6939211201661496</v>
      </c>
      <c r="G49">
        <v>5.2909999999999999E-2</v>
      </c>
      <c r="H49">
        <v>1.33E-3</v>
      </c>
      <c r="I49">
        <f t="shared" si="10"/>
        <v>2.66E-3</v>
      </c>
      <c r="J49">
        <v>4.1930000000000002E-2</v>
      </c>
      <c r="K49">
        <v>6.0999999999999997E-4</v>
      </c>
      <c r="L49">
        <f t="shared" si="11"/>
        <v>1.2199999999999999E-3</v>
      </c>
      <c r="M49">
        <v>0.30581000000000003</v>
      </c>
      <c r="N49">
        <v>7.9799999999999992E-3</v>
      </c>
      <c r="O49">
        <f t="shared" si="12"/>
        <v>1.5959999999999998E-2</v>
      </c>
      <c r="Q49">
        <v>325</v>
      </c>
      <c r="R49">
        <v>56</v>
      </c>
      <c r="S49">
        <f t="shared" si="0"/>
        <v>112</v>
      </c>
      <c r="T49">
        <v>264.8</v>
      </c>
      <c r="U49">
        <v>3.78</v>
      </c>
      <c r="V49">
        <f t="shared" si="1"/>
        <v>7.56</v>
      </c>
      <c r="W49">
        <v>270.89999999999998</v>
      </c>
      <c r="X49">
        <v>6.21</v>
      </c>
      <c r="Y49">
        <f t="shared" si="2"/>
        <v>12.42</v>
      </c>
      <c r="AA49">
        <f t="shared" si="3"/>
        <v>23.849272597185784</v>
      </c>
      <c r="AB49">
        <f t="shared" si="18"/>
        <v>0.6939211201661496</v>
      </c>
      <c r="AC49">
        <f t="shared" si="18"/>
        <v>5.2909999999999999E-2</v>
      </c>
      <c r="AD49">
        <f t="shared" si="5"/>
        <v>2.66E-3</v>
      </c>
      <c r="AF49">
        <f t="shared" si="13"/>
        <v>0.30581000000000003</v>
      </c>
      <c r="AG49">
        <f t="shared" si="14"/>
        <v>1.5959999999999998E-2</v>
      </c>
      <c r="AH49">
        <f t="shared" si="15"/>
        <v>4.1930000000000002E-2</v>
      </c>
      <c r="AI49">
        <f t="shared" si="16"/>
        <v>1.2199999999999999E-3</v>
      </c>
      <c r="AJ49">
        <f t="shared" si="6"/>
        <v>0.55751141507477264</v>
      </c>
      <c r="AL49" t="e">
        <f ca="1">[1]!Age7corr(AH49,AC49,AO49)</f>
        <v>#NAME?</v>
      </c>
      <c r="AM49" t="e">
        <f ca="1">[1]!AgeEr7Corr(AL49,AH49,AI49,AC49,AD49,AO49,(AO49*0.1))</f>
        <v>#NAME?</v>
      </c>
      <c r="AO49">
        <f t="shared" si="17"/>
        <v>0.85383199999999992</v>
      </c>
    </row>
    <row r="50" spans="1:41">
      <c r="A50" s="49" t="s">
        <v>272</v>
      </c>
      <c r="D50">
        <f t="shared" si="7"/>
        <v>24.396194193705782</v>
      </c>
      <c r="E50">
        <f t="shared" si="8"/>
        <v>0.34520108885946216</v>
      </c>
      <c r="F50">
        <f t="shared" si="9"/>
        <v>0.69040217771892431</v>
      </c>
      <c r="G50">
        <v>5.1999999999999998E-2</v>
      </c>
      <c r="H50">
        <v>1.1000000000000001E-3</v>
      </c>
      <c r="I50">
        <f t="shared" si="10"/>
        <v>2.2000000000000001E-3</v>
      </c>
      <c r="J50">
        <v>4.0989999999999999E-2</v>
      </c>
      <c r="K50">
        <v>5.8E-4</v>
      </c>
      <c r="L50">
        <f t="shared" si="11"/>
        <v>1.16E-3</v>
      </c>
      <c r="M50">
        <v>0.29371000000000003</v>
      </c>
      <c r="N50">
        <v>6.6100000000000004E-3</v>
      </c>
      <c r="O50">
        <f t="shared" si="12"/>
        <v>1.3220000000000001E-2</v>
      </c>
      <c r="Q50">
        <v>285.60000000000002</v>
      </c>
      <c r="R50">
        <v>47.79</v>
      </c>
      <c r="S50">
        <f t="shared" si="0"/>
        <v>95.58</v>
      </c>
      <c r="T50">
        <v>258.89999999999998</v>
      </c>
      <c r="U50">
        <v>3.58</v>
      </c>
      <c r="V50">
        <f t="shared" si="1"/>
        <v>7.16</v>
      </c>
      <c r="W50">
        <v>261.5</v>
      </c>
      <c r="X50">
        <v>5.19</v>
      </c>
      <c r="Y50">
        <f t="shared" si="2"/>
        <v>10.38</v>
      </c>
      <c r="AA50">
        <f t="shared" si="3"/>
        <v>24.396194193705782</v>
      </c>
      <c r="AB50">
        <f t="shared" si="18"/>
        <v>0.69040217771892431</v>
      </c>
      <c r="AC50">
        <f t="shared" si="18"/>
        <v>5.1999999999999998E-2</v>
      </c>
      <c r="AD50">
        <f t="shared" si="5"/>
        <v>2.2000000000000001E-3</v>
      </c>
      <c r="AF50">
        <f t="shared" si="13"/>
        <v>0.29371000000000003</v>
      </c>
      <c r="AG50">
        <f t="shared" si="14"/>
        <v>1.3220000000000001E-2</v>
      </c>
      <c r="AH50">
        <f t="shared" si="15"/>
        <v>4.0989999999999999E-2</v>
      </c>
      <c r="AI50">
        <f t="shared" si="16"/>
        <v>1.16E-3</v>
      </c>
      <c r="AJ50">
        <f t="shared" si="6"/>
        <v>0.62873458306313601</v>
      </c>
      <c r="AL50" t="e">
        <f ca="1">[1]!Age7corr(AH50,AC50,AO50)</f>
        <v>#NAME?</v>
      </c>
      <c r="AM50" t="e">
        <f ca="1">[1]!AgeEr7Corr(AL50,AH50,AI50,AC50,AD50,AO50,(AO50*0.1))</f>
        <v>#NAME?</v>
      </c>
      <c r="AO50">
        <f t="shared" si="17"/>
        <v>0.85330099999999998</v>
      </c>
    </row>
    <row r="51" spans="1:41">
      <c r="A51" s="48" t="s">
        <v>273</v>
      </c>
      <c r="D51">
        <f t="shared" si="7"/>
        <v>24.254183846713556</v>
      </c>
      <c r="E51">
        <f t="shared" si="8"/>
        <v>0.34119395176070483</v>
      </c>
      <c r="F51">
        <f t="shared" si="9"/>
        <v>0.68238790352140966</v>
      </c>
      <c r="G51">
        <v>5.6169999999999998E-2</v>
      </c>
      <c r="H51">
        <v>1.34E-3</v>
      </c>
      <c r="I51">
        <f t="shared" si="10"/>
        <v>2.6800000000000001E-3</v>
      </c>
      <c r="J51">
        <v>4.1230000000000003E-2</v>
      </c>
      <c r="K51">
        <v>5.8E-4</v>
      </c>
      <c r="L51">
        <f t="shared" si="11"/>
        <v>1.16E-3</v>
      </c>
      <c r="M51">
        <v>0.31916</v>
      </c>
      <c r="N51">
        <v>7.8899999999999994E-3</v>
      </c>
      <c r="O51">
        <f t="shared" si="12"/>
        <v>1.5779999999999999E-2</v>
      </c>
      <c r="Q51">
        <v>458.5</v>
      </c>
      <c r="R51">
        <v>52.38</v>
      </c>
      <c r="S51">
        <f t="shared" si="0"/>
        <v>104.76</v>
      </c>
      <c r="T51">
        <v>260.39999999999998</v>
      </c>
      <c r="U51">
        <v>3.62</v>
      </c>
      <c r="V51">
        <f t="shared" si="1"/>
        <v>7.24</v>
      </c>
      <c r="W51">
        <v>281.3</v>
      </c>
      <c r="X51">
        <v>6.08</v>
      </c>
      <c r="Y51">
        <f t="shared" si="2"/>
        <v>12.16</v>
      </c>
      <c r="AA51">
        <f t="shared" si="3"/>
        <v>24.254183846713556</v>
      </c>
      <c r="AB51">
        <f t="shared" si="18"/>
        <v>0.68238790352140966</v>
      </c>
      <c r="AC51">
        <f t="shared" si="18"/>
        <v>5.6169999999999998E-2</v>
      </c>
      <c r="AD51">
        <f t="shared" si="5"/>
        <v>2.6800000000000001E-3</v>
      </c>
      <c r="AF51">
        <f t="shared" si="13"/>
        <v>0.31916</v>
      </c>
      <c r="AG51">
        <f t="shared" si="14"/>
        <v>1.5779999999999999E-2</v>
      </c>
      <c r="AH51">
        <f t="shared" si="15"/>
        <v>4.1230000000000003E-2</v>
      </c>
      <c r="AI51">
        <f t="shared" si="16"/>
        <v>1.16E-3</v>
      </c>
      <c r="AJ51">
        <f t="shared" si="6"/>
        <v>0.5690443451939059</v>
      </c>
      <c r="AL51" t="e">
        <f ca="1">[1]!Age7corr(AH51,AC51,AO51)</f>
        <v>#NAME?</v>
      </c>
      <c r="AM51" t="e">
        <f ca="1">[1]!AgeEr7Corr(AL51,AH51,AI51,AC51,AD51,AO51,(AO51*0.1))</f>
        <v>#NAME?</v>
      </c>
      <c r="AO51">
        <f t="shared" si="17"/>
        <v>0.85343599999999997</v>
      </c>
    </row>
    <row r="52" spans="1:41">
      <c r="A52" s="49" t="s">
        <v>274</v>
      </c>
      <c r="D52">
        <f t="shared" si="7"/>
        <v>24.764735017335315</v>
      </c>
      <c r="E52">
        <f t="shared" si="8"/>
        <v>0.36184233928251208</v>
      </c>
      <c r="F52">
        <f t="shared" si="9"/>
        <v>0.72368467856502416</v>
      </c>
      <c r="G52">
        <v>5.4129999999999998E-2</v>
      </c>
      <c r="H52">
        <v>1.2899999999999999E-3</v>
      </c>
      <c r="I52">
        <f t="shared" si="10"/>
        <v>2.5799999999999998E-3</v>
      </c>
      <c r="J52">
        <v>4.0379999999999999E-2</v>
      </c>
      <c r="K52">
        <v>5.9000000000000003E-4</v>
      </c>
      <c r="L52">
        <f t="shared" si="11"/>
        <v>1.1800000000000001E-3</v>
      </c>
      <c r="M52">
        <v>0.30120999999999998</v>
      </c>
      <c r="N52">
        <v>7.4999999999999997E-3</v>
      </c>
      <c r="O52">
        <f t="shared" si="12"/>
        <v>1.4999999999999999E-2</v>
      </c>
      <c r="Q52">
        <v>376.3</v>
      </c>
      <c r="R52">
        <v>52.59</v>
      </c>
      <c r="S52">
        <f t="shared" si="0"/>
        <v>105.18</v>
      </c>
      <c r="T52">
        <v>255.2</v>
      </c>
      <c r="U52">
        <v>3.63</v>
      </c>
      <c r="V52">
        <f t="shared" si="1"/>
        <v>7.26</v>
      </c>
      <c r="W52">
        <v>267.3</v>
      </c>
      <c r="X52">
        <v>5.85</v>
      </c>
      <c r="Y52">
        <f t="shared" si="2"/>
        <v>11.7</v>
      </c>
      <c r="AA52">
        <f t="shared" si="3"/>
        <v>24.764735017335315</v>
      </c>
      <c r="AB52">
        <f t="shared" si="18"/>
        <v>0.72368467856502416</v>
      </c>
      <c r="AC52">
        <f t="shared" si="18"/>
        <v>5.4129999999999998E-2</v>
      </c>
      <c r="AD52">
        <f t="shared" si="5"/>
        <v>2.5799999999999998E-3</v>
      </c>
      <c r="AF52">
        <f t="shared" si="13"/>
        <v>0.30120999999999998</v>
      </c>
      <c r="AG52">
        <f t="shared" si="14"/>
        <v>1.4999999999999999E-2</v>
      </c>
      <c r="AH52">
        <f t="shared" si="15"/>
        <v>4.0379999999999999E-2</v>
      </c>
      <c r="AI52">
        <f t="shared" si="16"/>
        <v>1.1800000000000001E-3</v>
      </c>
      <c r="AJ52">
        <f t="shared" si="6"/>
        <v>0.58680501898629689</v>
      </c>
      <c r="AL52" t="e">
        <f ca="1">[1]!Age7corr(AH52,AC52,AO52)</f>
        <v>#NAME?</v>
      </c>
      <c r="AM52" t="e">
        <f ca="1">[1]!AgeEr7Corr(AL52,AH52,AI52,AC52,AD52,AO52,(AO52*0.1))</f>
        <v>#NAME?</v>
      </c>
      <c r="AO52">
        <f t="shared" si="17"/>
        <v>0.85296799999999995</v>
      </c>
    </row>
    <row r="53" spans="1:41">
      <c r="A53" s="48" t="s">
        <v>275</v>
      </c>
      <c r="D53">
        <f t="shared" si="7"/>
        <v>24.461839530332682</v>
      </c>
      <c r="E53">
        <f t="shared" si="8"/>
        <v>0.3829642196529579</v>
      </c>
      <c r="F53">
        <f t="shared" si="9"/>
        <v>0.76592843930591581</v>
      </c>
      <c r="G53">
        <v>5.2019999999999997E-2</v>
      </c>
      <c r="H53">
        <v>1.67E-3</v>
      </c>
      <c r="I53">
        <f t="shared" si="10"/>
        <v>3.3400000000000001E-3</v>
      </c>
      <c r="J53">
        <v>4.088E-2</v>
      </c>
      <c r="K53">
        <v>6.4000000000000005E-4</v>
      </c>
      <c r="L53">
        <f t="shared" si="11"/>
        <v>1.2800000000000001E-3</v>
      </c>
      <c r="M53">
        <v>0.29296</v>
      </c>
      <c r="N53">
        <v>9.5700000000000004E-3</v>
      </c>
      <c r="O53">
        <f t="shared" si="12"/>
        <v>1.9140000000000001E-2</v>
      </c>
      <c r="Q53">
        <v>286.2</v>
      </c>
      <c r="R53">
        <v>71.75</v>
      </c>
      <c r="S53">
        <f t="shared" si="0"/>
        <v>143.5</v>
      </c>
      <c r="T53">
        <v>258.3</v>
      </c>
      <c r="U53">
        <v>3.99</v>
      </c>
      <c r="V53">
        <f t="shared" si="1"/>
        <v>7.98</v>
      </c>
      <c r="W53">
        <v>260.89999999999998</v>
      </c>
      <c r="X53">
        <v>7.52</v>
      </c>
      <c r="Y53">
        <f t="shared" si="2"/>
        <v>15.04</v>
      </c>
      <c r="AA53">
        <f t="shared" si="3"/>
        <v>24.461839530332682</v>
      </c>
      <c r="AB53">
        <f t="shared" si="18"/>
        <v>0.76592843930591581</v>
      </c>
      <c r="AC53">
        <f t="shared" si="18"/>
        <v>5.2019999999999997E-2</v>
      </c>
      <c r="AD53">
        <f t="shared" si="5"/>
        <v>3.3400000000000001E-3</v>
      </c>
      <c r="AF53">
        <f t="shared" si="13"/>
        <v>0.29296</v>
      </c>
      <c r="AG53">
        <f t="shared" si="14"/>
        <v>1.9140000000000001E-2</v>
      </c>
      <c r="AH53">
        <f t="shared" si="15"/>
        <v>4.088E-2</v>
      </c>
      <c r="AI53">
        <f t="shared" si="16"/>
        <v>1.2800000000000001E-3</v>
      </c>
      <c r="AJ53">
        <f t="shared" si="6"/>
        <v>0.47925370173834986</v>
      </c>
      <c r="AL53" t="e">
        <f ca="1">[1]!Age7corr(AH53,AC53,AO53)</f>
        <v>#NAME?</v>
      </c>
      <c r="AM53" t="e">
        <f ca="1">[1]!AgeEr7Corr(AL53,AH53,AI53,AC53,AD53,AO53,(AO53*0.1))</f>
        <v>#NAME?</v>
      </c>
      <c r="AO53">
        <f t="shared" si="17"/>
        <v>0.85324699999999998</v>
      </c>
    </row>
    <row r="54" spans="1:41">
      <c r="A54" s="49" t="s">
        <v>276</v>
      </c>
      <c r="D54">
        <f t="shared" si="7"/>
        <v>23.741690408357076</v>
      </c>
      <c r="E54">
        <f t="shared" si="8"/>
        <v>0.33256403943330193</v>
      </c>
      <c r="F54">
        <f t="shared" si="9"/>
        <v>0.66512807886660386</v>
      </c>
      <c r="G54">
        <v>5.1920000000000001E-2</v>
      </c>
      <c r="H54">
        <v>1.07E-3</v>
      </c>
      <c r="I54">
        <f t="shared" si="10"/>
        <v>2.14E-3</v>
      </c>
      <c r="J54">
        <v>4.2119999999999998E-2</v>
      </c>
      <c r="K54">
        <v>5.9000000000000003E-4</v>
      </c>
      <c r="L54">
        <f t="shared" si="11"/>
        <v>1.1800000000000001E-3</v>
      </c>
      <c r="M54">
        <v>0.3014</v>
      </c>
      <c r="N54">
        <v>6.62E-3</v>
      </c>
      <c r="O54">
        <f t="shared" si="12"/>
        <v>1.324E-2</v>
      </c>
      <c r="Q54">
        <v>282.10000000000002</v>
      </c>
      <c r="R54">
        <v>46.64</v>
      </c>
      <c r="S54">
        <f t="shared" si="0"/>
        <v>93.28</v>
      </c>
      <c r="T54">
        <v>266</v>
      </c>
      <c r="U54">
        <v>3.63</v>
      </c>
      <c r="V54">
        <f t="shared" si="1"/>
        <v>7.26</v>
      </c>
      <c r="W54">
        <v>267.5</v>
      </c>
      <c r="X54">
        <v>5.16</v>
      </c>
      <c r="Y54">
        <f t="shared" si="2"/>
        <v>10.32</v>
      </c>
      <c r="AA54">
        <f t="shared" si="3"/>
        <v>23.741690408357076</v>
      </c>
      <c r="AB54">
        <f t="shared" si="18"/>
        <v>0.66512807886660386</v>
      </c>
      <c r="AC54">
        <f t="shared" si="18"/>
        <v>5.1920000000000001E-2</v>
      </c>
      <c r="AD54">
        <f t="shared" si="5"/>
        <v>2.14E-3</v>
      </c>
      <c r="AF54">
        <f t="shared" si="13"/>
        <v>0.3014</v>
      </c>
      <c r="AG54">
        <f t="shared" si="14"/>
        <v>1.324E-2</v>
      </c>
      <c r="AH54">
        <f t="shared" si="15"/>
        <v>4.2119999999999998E-2</v>
      </c>
      <c r="AI54">
        <f t="shared" si="16"/>
        <v>1.1800000000000001E-3</v>
      </c>
      <c r="AJ54">
        <f t="shared" si="6"/>
        <v>0.637747709751738</v>
      </c>
      <c r="AL54" t="e">
        <f ca="1">[1]!Age7corr(AH54,AC54,AO54)</f>
        <v>#NAME?</v>
      </c>
      <c r="AM54" t="e">
        <f ca="1">[1]!AgeEr7Corr(AL54,AH54,AI54,AC54,AD54,AO54,(AO54*0.1))</f>
        <v>#NAME?</v>
      </c>
      <c r="AO54">
        <f t="shared" si="17"/>
        <v>0.85393999999999992</v>
      </c>
    </row>
    <row r="55" spans="1:41">
      <c r="A55" s="48" t="s">
        <v>277</v>
      </c>
      <c r="D55">
        <f t="shared" si="7"/>
        <v>24.420024420024419</v>
      </c>
      <c r="E55">
        <f t="shared" si="8"/>
        <v>0.37569268338499107</v>
      </c>
      <c r="F55">
        <f t="shared" si="9"/>
        <v>0.75138536676998213</v>
      </c>
      <c r="G55">
        <v>5.1240000000000001E-2</v>
      </c>
      <c r="H55">
        <v>1.81E-3</v>
      </c>
      <c r="I55">
        <f t="shared" si="10"/>
        <v>3.62E-3</v>
      </c>
      <c r="J55">
        <v>4.095E-2</v>
      </c>
      <c r="K55">
        <v>6.3000000000000003E-4</v>
      </c>
      <c r="L55">
        <f t="shared" si="11"/>
        <v>1.2600000000000001E-3</v>
      </c>
      <c r="M55">
        <v>0.28920000000000001</v>
      </c>
      <c r="N55">
        <v>1.0279999999999999E-2</v>
      </c>
      <c r="O55">
        <f t="shared" si="12"/>
        <v>2.0559999999999998E-2</v>
      </c>
      <c r="Q55">
        <v>251.6</v>
      </c>
      <c r="R55">
        <v>79.28</v>
      </c>
      <c r="S55">
        <f t="shared" si="0"/>
        <v>158.56</v>
      </c>
      <c r="T55">
        <v>258.7</v>
      </c>
      <c r="U55">
        <v>3.89</v>
      </c>
      <c r="V55">
        <f t="shared" si="1"/>
        <v>7.78</v>
      </c>
      <c r="W55">
        <v>257.89999999999998</v>
      </c>
      <c r="X55">
        <v>8.1</v>
      </c>
      <c r="Y55">
        <f t="shared" si="2"/>
        <v>16.2</v>
      </c>
      <c r="AA55">
        <f t="shared" si="3"/>
        <v>24.420024420024419</v>
      </c>
      <c r="AB55">
        <f t="shared" si="18"/>
        <v>0.75138536676998213</v>
      </c>
      <c r="AC55">
        <f t="shared" si="18"/>
        <v>5.1240000000000001E-2</v>
      </c>
      <c r="AD55">
        <f t="shared" si="5"/>
        <v>3.62E-3</v>
      </c>
      <c r="AF55">
        <f t="shared" si="13"/>
        <v>0.28920000000000001</v>
      </c>
      <c r="AG55">
        <f t="shared" si="14"/>
        <v>2.0559999999999998E-2</v>
      </c>
      <c r="AH55">
        <f t="shared" si="15"/>
        <v>4.095E-2</v>
      </c>
      <c r="AI55">
        <f t="shared" si="16"/>
        <v>1.2600000000000001E-3</v>
      </c>
      <c r="AJ55">
        <f t="shared" si="6"/>
        <v>0.43280454953606706</v>
      </c>
      <c r="AL55" t="e">
        <f ca="1">[1]!Age7corr(AH55,AC55,AO55)</f>
        <v>#NAME?</v>
      </c>
      <c r="AM55" t="e">
        <f ca="1">[1]!AgeEr7Corr(AL55,AH55,AI55,AC55,AD55,AO55,(AO55*0.1))</f>
        <v>#NAME?</v>
      </c>
      <c r="AO55">
        <f t="shared" si="17"/>
        <v>0.85328300000000001</v>
      </c>
    </row>
    <row r="56" spans="1:41">
      <c r="A56" s="49" t="s">
        <v>278</v>
      </c>
      <c r="D56">
        <f t="shared" si="7"/>
        <v>24.061597690086622</v>
      </c>
      <c r="E56">
        <f t="shared" si="8"/>
        <v>0.35895549970774077</v>
      </c>
      <c r="F56">
        <f t="shared" si="9"/>
        <v>0.71791099941548153</v>
      </c>
      <c r="G56">
        <v>5.1810000000000002E-2</v>
      </c>
      <c r="H56">
        <v>1.6199999999999999E-3</v>
      </c>
      <c r="I56">
        <f t="shared" si="10"/>
        <v>3.2399999999999998E-3</v>
      </c>
      <c r="J56">
        <v>4.156E-2</v>
      </c>
      <c r="K56">
        <v>6.2E-4</v>
      </c>
      <c r="L56">
        <f t="shared" si="11"/>
        <v>1.24E-3</v>
      </c>
      <c r="M56">
        <v>0.29671999999999998</v>
      </c>
      <c r="N56">
        <v>9.3799999999999994E-3</v>
      </c>
      <c r="O56">
        <f t="shared" si="12"/>
        <v>1.8759999999999999E-2</v>
      </c>
      <c r="Q56">
        <v>277.10000000000002</v>
      </c>
      <c r="R56">
        <v>69.819999999999993</v>
      </c>
      <c r="S56">
        <f t="shared" si="0"/>
        <v>139.63999999999999</v>
      </c>
      <c r="T56">
        <v>262.5</v>
      </c>
      <c r="U56">
        <v>3.83</v>
      </c>
      <c r="V56">
        <f t="shared" si="1"/>
        <v>7.66</v>
      </c>
      <c r="W56">
        <v>263.8</v>
      </c>
      <c r="X56">
        <v>7.35</v>
      </c>
      <c r="Y56">
        <f t="shared" si="2"/>
        <v>14.7</v>
      </c>
      <c r="AA56">
        <f t="shared" si="3"/>
        <v>24.061597690086622</v>
      </c>
      <c r="AB56">
        <f t="shared" si="18"/>
        <v>0.71791099941548153</v>
      </c>
      <c r="AC56">
        <f t="shared" si="18"/>
        <v>5.1810000000000002E-2</v>
      </c>
      <c r="AD56">
        <f t="shared" si="5"/>
        <v>3.2399999999999998E-3</v>
      </c>
      <c r="AF56">
        <f t="shared" si="13"/>
        <v>0.29671999999999998</v>
      </c>
      <c r="AG56">
        <f t="shared" si="14"/>
        <v>1.8759999999999999E-2</v>
      </c>
      <c r="AH56">
        <f t="shared" si="15"/>
        <v>4.156E-2</v>
      </c>
      <c r="AI56">
        <f t="shared" si="16"/>
        <v>1.24E-3</v>
      </c>
      <c r="AJ56">
        <f t="shared" si="6"/>
        <v>0.47191103467948314</v>
      </c>
      <c r="AL56" t="e">
        <f ca="1">[1]!Age7corr(AH56,AC56,AO56)</f>
        <v>#NAME?</v>
      </c>
      <c r="AM56" t="e">
        <f ca="1">[1]!AgeEr7Corr(AL56,AH56,AI56,AC56,AD56,AO56,(AO56*0.1))</f>
        <v>#NAME?</v>
      </c>
      <c r="AO56">
        <f t="shared" si="17"/>
        <v>0.85362499999999997</v>
      </c>
    </row>
    <row r="57" spans="1:41">
      <c r="A57" s="48" t="s">
        <v>279</v>
      </c>
      <c r="D57">
        <f t="shared" si="7"/>
        <v>24.975024975024976</v>
      </c>
      <c r="E57">
        <f t="shared" si="8"/>
        <v>0.34306352987671673</v>
      </c>
      <c r="F57">
        <f t="shared" si="9"/>
        <v>0.68612705975343347</v>
      </c>
      <c r="G57">
        <v>5.1700000000000003E-2</v>
      </c>
      <c r="H57">
        <v>1.1900000000000001E-3</v>
      </c>
      <c r="I57">
        <f t="shared" si="10"/>
        <v>2.3800000000000002E-3</v>
      </c>
      <c r="J57">
        <v>4.0039999999999999E-2</v>
      </c>
      <c r="K57">
        <v>5.5000000000000003E-4</v>
      </c>
      <c r="L57">
        <f t="shared" si="11"/>
        <v>1.1000000000000001E-3</v>
      </c>
      <c r="M57">
        <v>0.28525</v>
      </c>
      <c r="N57">
        <v>6.7999999999999996E-3</v>
      </c>
      <c r="O57">
        <f t="shared" si="12"/>
        <v>1.3599999999999999E-2</v>
      </c>
      <c r="Q57">
        <v>272.10000000000002</v>
      </c>
      <c r="R57">
        <v>51.78</v>
      </c>
      <c r="S57">
        <f t="shared" si="0"/>
        <v>103.56</v>
      </c>
      <c r="T57">
        <v>253</v>
      </c>
      <c r="U57">
        <v>3.41</v>
      </c>
      <c r="V57">
        <f t="shared" si="1"/>
        <v>6.82</v>
      </c>
      <c r="W57">
        <v>254.8</v>
      </c>
      <c r="X57">
        <v>5.37</v>
      </c>
      <c r="Y57">
        <f t="shared" si="2"/>
        <v>10.74</v>
      </c>
      <c r="AA57">
        <f t="shared" si="3"/>
        <v>24.975024975024976</v>
      </c>
      <c r="AB57">
        <f t="shared" si="18"/>
        <v>0.68612705975343347</v>
      </c>
      <c r="AC57">
        <f t="shared" si="18"/>
        <v>5.1700000000000003E-2</v>
      </c>
      <c r="AD57">
        <f t="shared" si="5"/>
        <v>2.3800000000000002E-3</v>
      </c>
      <c r="AF57">
        <f t="shared" si="13"/>
        <v>0.28525</v>
      </c>
      <c r="AG57">
        <f t="shared" si="14"/>
        <v>1.3599999999999999E-2</v>
      </c>
      <c r="AH57">
        <f t="shared" si="15"/>
        <v>4.0039999999999999E-2</v>
      </c>
      <c r="AI57">
        <f t="shared" si="16"/>
        <v>1.1000000000000001E-3</v>
      </c>
      <c r="AJ57">
        <f t="shared" si="6"/>
        <v>0.57621606334841635</v>
      </c>
      <c r="AL57" t="e">
        <f ca="1">[1]!Age7corr(AH57,AC57,AO57)</f>
        <v>#NAME?</v>
      </c>
      <c r="AM57" t="e">
        <f ca="1">[1]!AgeEr7Corr(AL57,AH57,AI57,AC57,AD57,AO57,(AO57*0.1))</f>
        <v>#NAME?</v>
      </c>
      <c r="AO57">
        <f t="shared" si="17"/>
        <v>0.85276999999999992</v>
      </c>
    </row>
    <row r="58" spans="1:41">
      <c r="A58" s="49" t="s">
        <v>280</v>
      </c>
      <c r="D58">
        <f t="shared" si="7"/>
        <v>25.316455696202532</v>
      </c>
      <c r="E58">
        <f t="shared" si="8"/>
        <v>0.3653260695401378</v>
      </c>
      <c r="F58">
        <f t="shared" si="9"/>
        <v>0.7306521390802756</v>
      </c>
      <c r="G58">
        <v>5.3010000000000002E-2</v>
      </c>
      <c r="H58">
        <v>1.33E-3</v>
      </c>
      <c r="I58">
        <f t="shared" si="10"/>
        <v>2.66E-3</v>
      </c>
      <c r="J58">
        <v>3.95E-2</v>
      </c>
      <c r="K58">
        <v>5.6999999999999998E-4</v>
      </c>
      <c r="L58">
        <f t="shared" si="11"/>
        <v>1.14E-3</v>
      </c>
      <c r="M58">
        <v>0.28859000000000001</v>
      </c>
      <c r="N58">
        <v>7.5199999999999998E-3</v>
      </c>
      <c r="O58">
        <f t="shared" si="12"/>
        <v>1.504E-2</v>
      </c>
      <c r="Q58">
        <v>329.2</v>
      </c>
      <c r="R58">
        <v>56.01</v>
      </c>
      <c r="S58">
        <f t="shared" si="0"/>
        <v>112.02</v>
      </c>
      <c r="T58">
        <v>249.8</v>
      </c>
      <c r="U58">
        <v>3.55</v>
      </c>
      <c r="V58">
        <f t="shared" si="1"/>
        <v>7.1</v>
      </c>
      <c r="W58">
        <v>257.39999999999998</v>
      </c>
      <c r="X58">
        <v>5.93</v>
      </c>
      <c r="Y58">
        <f t="shared" si="2"/>
        <v>11.86</v>
      </c>
      <c r="AA58">
        <f t="shared" si="3"/>
        <v>25.316455696202532</v>
      </c>
      <c r="AB58">
        <f t="shared" si="18"/>
        <v>0.7306521390802756</v>
      </c>
      <c r="AC58">
        <f t="shared" si="18"/>
        <v>5.3010000000000002E-2</v>
      </c>
      <c r="AD58">
        <f t="shared" si="5"/>
        <v>2.66E-3</v>
      </c>
      <c r="AF58">
        <f t="shared" si="13"/>
        <v>0.28859000000000001</v>
      </c>
      <c r="AG58">
        <f t="shared" si="14"/>
        <v>1.504E-2</v>
      </c>
      <c r="AH58">
        <f t="shared" si="15"/>
        <v>3.95E-2</v>
      </c>
      <c r="AI58">
        <f t="shared" si="16"/>
        <v>1.14E-3</v>
      </c>
      <c r="AJ58">
        <f t="shared" si="6"/>
        <v>0.55378501211957987</v>
      </c>
      <c r="AL58" t="e">
        <f ca="1">[1]!Age7corr(AH58,AC58,AO58)</f>
        <v>#NAME?</v>
      </c>
      <c r="AM58" t="e">
        <f ca="1">[1]!AgeEr7Corr(AL58,AH58,AI58,AC58,AD58,AO58,(AO58*0.1))</f>
        <v>#NAME?</v>
      </c>
      <c r="AO58">
        <f t="shared" si="17"/>
        <v>0.85248199999999996</v>
      </c>
    </row>
    <row r="59" spans="1:41">
      <c r="A59" s="48" t="s">
        <v>281</v>
      </c>
      <c r="D59">
        <f t="shared" si="7"/>
        <v>24.307243558580456</v>
      </c>
      <c r="E59">
        <f t="shared" si="8"/>
        <v>0.3545052536496906</v>
      </c>
      <c r="F59">
        <f t="shared" si="9"/>
        <v>0.7090105072993812</v>
      </c>
      <c r="G59">
        <v>5.2519999999999997E-2</v>
      </c>
      <c r="H59">
        <v>1.33E-3</v>
      </c>
      <c r="I59">
        <f t="shared" si="10"/>
        <v>2.66E-3</v>
      </c>
      <c r="J59">
        <v>4.1140000000000003E-2</v>
      </c>
      <c r="K59">
        <v>5.9999999999999995E-4</v>
      </c>
      <c r="L59">
        <f t="shared" si="11"/>
        <v>1.1999999999999999E-3</v>
      </c>
      <c r="M59">
        <v>0.29781000000000002</v>
      </c>
      <c r="N59">
        <v>7.7999999999999996E-3</v>
      </c>
      <c r="O59">
        <f t="shared" si="12"/>
        <v>1.5599999999999999E-2</v>
      </c>
      <c r="Q59">
        <v>308.2</v>
      </c>
      <c r="R59">
        <v>56.38</v>
      </c>
      <c r="S59">
        <f t="shared" si="0"/>
        <v>112.76</v>
      </c>
      <c r="T59">
        <v>259.89999999999998</v>
      </c>
      <c r="U59">
        <v>3.71</v>
      </c>
      <c r="V59">
        <f t="shared" si="1"/>
        <v>7.42</v>
      </c>
      <c r="W59">
        <v>264.7</v>
      </c>
      <c r="X59">
        <v>6.1</v>
      </c>
      <c r="Y59">
        <f t="shared" si="2"/>
        <v>12.2</v>
      </c>
      <c r="AA59">
        <f t="shared" si="3"/>
        <v>24.307243558580456</v>
      </c>
      <c r="AB59">
        <f t="shared" si="18"/>
        <v>0.7090105072993812</v>
      </c>
      <c r="AC59">
        <f t="shared" si="18"/>
        <v>5.2519999999999997E-2</v>
      </c>
      <c r="AD59">
        <f t="shared" si="5"/>
        <v>2.66E-3</v>
      </c>
      <c r="AF59">
        <f t="shared" si="13"/>
        <v>0.29781000000000002</v>
      </c>
      <c r="AG59">
        <f t="shared" si="14"/>
        <v>1.5599999999999999E-2</v>
      </c>
      <c r="AH59">
        <f t="shared" si="15"/>
        <v>4.1140000000000003E-2</v>
      </c>
      <c r="AI59">
        <f t="shared" si="16"/>
        <v>1.1999999999999999E-3</v>
      </c>
      <c r="AJ59">
        <f t="shared" si="6"/>
        <v>0.55684155416775738</v>
      </c>
      <c r="AL59" t="e">
        <f ca="1">[1]!Age7corr(AH59,AC59,AO59)</f>
        <v>#NAME?</v>
      </c>
      <c r="AM59" t="e">
        <f ca="1">[1]!AgeEr7Corr(AL59,AH59,AI59,AC59,AD59,AO59,(AO59*0.1))</f>
        <v>#NAME?</v>
      </c>
      <c r="AO59">
        <f t="shared" si="17"/>
        <v>0.85339100000000001</v>
      </c>
    </row>
    <row r="60" spans="1:41">
      <c r="A60" s="49" t="s">
        <v>282</v>
      </c>
      <c r="D60">
        <f t="shared" si="7"/>
        <v>24.301336573511545</v>
      </c>
      <c r="E60">
        <f t="shared" si="8"/>
        <v>0.35433297555545384</v>
      </c>
      <c r="F60">
        <f t="shared" si="9"/>
        <v>0.70866595111090769</v>
      </c>
      <c r="G60">
        <v>5.1630000000000002E-2</v>
      </c>
      <c r="H60">
        <v>1.3799999999999999E-3</v>
      </c>
      <c r="I60">
        <f t="shared" si="10"/>
        <v>2.7599999999999999E-3</v>
      </c>
      <c r="J60">
        <v>4.1149999999999999E-2</v>
      </c>
      <c r="K60">
        <v>5.9999999999999995E-4</v>
      </c>
      <c r="L60">
        <f t="shared" si="11"/>
        <v>1.1999999999999999E-3</v>
      </c>
      <c r="M60">
        <v>0.29276000000000002</v>
      </c>
      <c r="N60">
        <v>8.0599999999999995E-3</v>
      </c>
      <c r="O60">
        <f t="shared" si="12"/>
        <v>1.6119999999999999E-2</v>
      </c>
      <c r="Q60">
        <v>269.10000000000002</v>
      </c>
      <c r="R60">
        <v>60.29</v>
      </c>
      <c r="S60">
        <f t="shared" si="0"/>
        <v>120.58</v>
      </c>
      <c r="T60">
        <v>259.89999999999998</v>
      </c>
      <c r="U60">
        <v>3.69</v>
      </c>
      <c r="V60">
        <f t="shared" si="1"/>
        <v>7.38</v>
      </c>
      <c r="W60">
        <v>260.7</v>
      </c>
      <c r="X60">
        <v>6.33</v>
      </c>
      <c r="Y60">
        <f t="shared" si="2"/>
        <v>12.66</v>
      </c>
      <c r="AA60">
        <f t="shared" si="3"/>
        <v>24.301336573511545</v>
      </c>
      <c r="AB60">
        <f t="shared" si="18"/>
        <v>0.70866595111090769</v>
      </c>
      <c r="AC60">
        <f t="shared" si="18"/>
        <v>5.1630000000000002E-2</v>
      </c>
      <c r="AD60">
        <f t="shared" si="5"/>
        <v>2.7599999999999999E-3</v>
      </c>
      <c r="AF60">
        <f t="shared" si="13"/>
        <v>0.29276000000000002</v>
      </c>
      <c r="AG60">
        <f t="shared" si="14"/>
        <v>1.6119999999999999E-2</v>
      </c>
      <c r="AH60">
        <f t="shared" si="15"/>
        <v>4.1149999999999999E-2</v>
      </c>
      <c r="AI60">
        <f t="shared" si="16"/>
        <v>1.1999999999999999E-3</v>
      </c>
      <c r="AJ60">
        <f t="shared" si="6"/>
        <v>0.52961235448594846</v>
      </c>
      <c r="AL60" t="e">
        <f ca="1">[1]!Age7corr(AH60,AC60,AO60)</f>
        <v>#NAME?</v>
      </c>
      <c r="AM60" t="e">
        <f ca="1">[1]!AgeEr7Corr(AL60,AH60,AI60,AC60,AD60,AO60,(AO60*0.1))</f>
        <v>#NAME?</v>
      </c>
      <c r="AO60">
        <f t="shared" si="17"/>
        <v>0.85339100000000001</v>
      </c>
    </row>
    <row r="61" spans="1:41">
      <c r="A61" s="48" t="s">
        <v>283</v>
      </c>
      <c r="D61">
        <f t="shared" si="7"/>
        <v>24.931438544003989</v>
      </c>
      <c r="E61">
        <f t="shared" si="8"/>
        <v>0.41024057439647549</v>
      </c>
      <c r="F61">
        <f t="shared" si="9"/>
        <v>0.82048114879295098</v>
      </c>
      <c r="G61">
        <v>5.3769999999999998E-2</v>
      </c>
      <c r="H61">
        <v>2.3E-3</v>
      </c>
      <c r="I61">
        <f t="shared" si="10"/>
        <v>4.5999999999999999E-3</v>
      </c>
      <c r="J61">
        <v>4.011E-2</v>
      </c>
      <c r="K61">
        <v>6.6E-4</v>
      </c>
      <c r="L61">
        <f t="shared" si="11"/>
        <v>1.32E-3</v>
      </c>
      <c r="M61">
        <v>0.29722999999999999</v>
      </c>
      <c r="N61">
        <v>1.265E-2</v>
      </c>
      <c r="O61">
        <f t="shared" si="12"/>
        <v>2.53E-2</v>
      </c>
      <c r="Q61">
        <v>361.2</v>
      </c>
      <c r="R61">
        <v>93.37</v>
      </c>
      <c r="S61">
        <f t="shared" si="0"/>
        <v>186.74</v>
      </c>
      <c r="T61">
        <v>253.5</v>
      </c>
      <c r="U61">
        <v>4.09</v>
      </c>
      <c r="V61">
        <f t="shared" si="1"/>
        <v>8.18</v>
      </c>
      <c r="W61">
        <v>264.2</v>
      </c>
      <c r="X61">
        <v>9.9</v>
      </c>
      <c r="Y61">
        <f t="shared" si="2"/>
        <v>19.8</v>
      </c>
      <c r="AA61">
        <f t="shared" si="3"/>
        <v>24.931438544003989</v>
      </c>
      <c r="AB61">
        <f t="shared" si="18"/>
        <v>0.82048114879295098</v>
      </c>
      <c r="AC61">
        <f t="shared" si="18"/>
        <v>5.3769999999999998E-2</v>
      </c>
      <c r="AD61">
        <f t="shared" si="5"/>
        <v>4.5999999999999999E-3</v>
      </c>
      <c r="AF61">
        <f t="shared" si="13"/>
        <v>0.29722999999999999</v>
      </c>
      <c r="AG61">
        <f t="shared" si="14"/>
        <v>2.53E-2</v>
      </c>
      <c r="AH61">
        <f t="shared" si="15"/>
        <v>4.011E-2</v>
      </c>
      <c r="AI61">
        <f t="shared" si="16"/>
        <v>1.32E-3</v>
      </c>
      <c r="AJ61">
        <f t="shared" si="6"/>
        <v>0.38662807713570291</v>
      </c>
      <c r="AL61" t="e">
        <f ca="1">[1]!Age7corr(AH61,AC61,AO61)</f>
        <v>#NAME?</v>
      </c>
      <c r="AM61" t="e">
        <f ca="1">[1]!AgeEr7Corr(AL61,AH61,AI61,AC61,AD61,AO61,(AO61*0.1))</f>
        <v>#NAME?</v>
      </c>
      <c r="AO61">
        <f t="shared" si="17"/>
        <v>0.85281499999999999</v>
      </c>
    </row>
  </sheetData>
  <mergeCells count="13">
    <mergeCell ref="AL9:AM9"/>
    <mergeCell ref="A5:B5"/>
    <mergeCell ref="D5:O5"/>
    <mergeCell ref="Q5:Y5"/>
    <mergeCell ref="AA5:AD5"/>
    <mergeCell ref="AF5:AJ5"/>
    <mergeCell ref="AL5:AM5"/>
    <mergeCell ref="AL3:AO3"/>
    <mergeCell ref="A3:B3"/>
    <mergeCell ref="D3:O3"/>
    <mergeCell ref="Q3:Y3"/>
    <mergeCell ref="AA3:AD3"/>
    <mergeCell ref="AF3:AJ3"/>
  </mergeCells>
  <phoneticPr fontId="9" type="noConversion"/>
  <hyperlinks>
    <hyperlink ref="Z2" r:id="rId1" display="https://doi.org/0.1080/08120099.2021.1931962" xr:uid="{55D3BFBB-A7A5-4243-A11D-F33F5AE8A16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E970B-CD95-4097-870E-6108EF6BE494}">
  <dimension ref="A1:AO111"/>
  <sheetViews>
    <sheetView tabSelected="1" workbookViewId="0">
      <selection activeCell="E20" sqref="E20"/>
    </sheetView>
  </sheetViews>
  <sheetFormatPr baseColWidth="10" defaultColWidth="8.83203125" defaultRowHeight="15"/>
  <cols>
    <col min="27" max="27" width="11.33203125" customWidth="1"/>
  </cols>
  <sheetData>
    <row r="1" spans="1:41">
      <c r="A1" s="88" t="s">
        <v>397</v>
      </c>
    </row>
    <row r="2" spans="1:41" ht="16" thickBot="1">
      <c r="A2" s="89" t="s">
        <v>396</v>
      </c>
    </row>
    <row r="3" spans="1:41" ht="17" thickBot="1">
      <c r="A3" s="56" t="s">
        <v>284</v>
      </c>
      <c r="B3" s="58"/>
      <c r="C3" s="2"/>
      <c r="D3" s="56" t="s">
        <v>285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3"/>
      <c r="Q3" s="59" t="s">
        <v>2</v>
      </c>
      <c r="R3" s="60"/>
      <c r="S3" s="60"/>
      <c r="T3" s="60"/>
      <c r="U3" s="60"/>
      <c r="V3" s="61"/>
      <c r="W3" s="2"/>
      <c r="X3" s="62" t="s">
        <v>3</v>
      </c>
      <c r="Y3" s="63"/>
      <c r="Z3" s="63"/>
      <c r="AA3" s="64"/>
      <c r="AB3" s="2"/>
      <c r="AC3" s="65" t="s">
        <v>2</v>
      </c>
      <c r="AD3" s="66"/>
      <c r="AE3" s="66"/>
      <c r="AF3" s="66"/>
      <c r="AG3" s="66"/>
      <c r="AH3" s="67"/>
      <c r="AI3" s="4"/>
      <c r="AJ3" s="68" t="s">
        <v>286</v>
      </c>
      <c r="AK3" s="69"/>
      <c r="AL3" s="3"/>
      <c r="AM3" s="70" t="s">
        <v>5</v>
      </c>
      <c r="AN3" s="71"/>
      <c r="AO3" s="72"/>
    </row>
    <row r="4" spans="1:41" ht="59" thickBot="1">
      <c r="A4" s="5" t="s">
        <v>287</v>
      </c>
      <c r="B4" s="5" t="s">
        <v>288</v>
      </c>
      <c r="C4" s="3"/>
      <c r="D4" s="6" t="s">
        <v>104</v>
      </c>
      <c r="E4" s="7" t="s">
        <v>289</v>
      </c>
      <c r="F4" s="7" t="s">
        <v>290</v>
      </c>
      <c r="G4" s="6" t="s">
        <v>7</v>
      </c>
      <c r="H4" s="7" t="s">
        <v>289</v>
      </c>
      <c r="I4" s="7" t="s">
        <v>290</v>
      </c>
      <c r="J4" s="6" t="s">
        <v>10</v>
      </c>
      <c r="K4" s="7" t="s">
        <v>289</v>
      </c>
      <c r="L4" s="7" t="s">
        <v>290</v>
      </c>
      <c r="M4" s="6" t="s">
        <v>11</v>
      </c>
      <c r="N4" s="7" t="s">
        <v>289</v>
      </c>
      <c r="O4" s="7" t="s">
        <v>290</v>
      </c>
      <c r="P4" s="8"/>
      <c r="Q4" s="9" t="s">
        <v>7</v>
      </c>
      <c r="R4" s="10" t="s">
        <v>289</v>
      </c>
      <c r="S4" s="9" t="s">
        <v>10</v>
      </c>
      <c r="T4" s="10" t="s">
        <v>289</v>
      </c>
      <c r="U4" s="9" t="s">
        <v>11</v>
      </c>
      <c r="V4" s="10" t="s">
        <v>289</v>
      </c>
      <c r="W4" s="8"/>
      <c r="X4" s="11" t="s">
        <v>12</v>
      </c>
      <c r="Y4" s="12" t="s">
        <v>13</v>
      </c>
      <c r="Z4" s="7"/>
      <c r="AA4" s="13" t="s">
        <v>14</v>
      </c>
      <c r="AB4" s="8"/>
      <c r="AC4" s="9" t="s">
        <v>7</v>
      </c>
      <c r="AD4" s="10" t="s">
        <v>289</v>
      </c>
      <c r="AE4" s="9" t="s">
        <v>10</v>
      </c>
      <c r="AF4" s="10" t="s">
        <v>289</v>
      </c>
      <c r="AG4" s="9" t="s">
        <v>11</v>
      </c>
      <c r="AH4" s="10" t="s">
        <v>289</v>
      </c>
      <c r="AI4" s="14"/>
      <c r="AJ4" s="15" t="s">
        <v>15</v>
      </c>
      <c r="AK4" s="15" t="s">
        <v>16</v>
      </c>
      <c r="AL4" s="8"/>
      <c r="AM4" s="16" t="s">
        <v>17</v>
      </c>
      <c r="AN4" s="17" t="s">
        <v>5</v>
      </c>
      <c r="AO4" s="18" t="s">
        <v>289</v>
      </c>
    </row>
    <row r="5" spans="1:41" ht="105" thickBot="1">
      <c r="A5" s="81" t="s">
        <v>291</v>
      </c>
      <c r="B5" s="74"/>
      <c r="C5" s="20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21"/>
      <c r="Q5" s="75"/>
      <c r="R5" s="75"/>
      <c r="S5" s="75"/>
      <c r="T5" s="75"/>
      <c r="U5" s="75"/>
      <c r="V5" s="75"/>
      <c r="W5" s="21"/>
      <c r="X5" s="76" t="s">
        <v>395</v>
      </c>
      <c r="Y5" s="76"/>
      <c r="Z5" s="22"/>
      <c r="AA5" s="52" t="s">
        <v>19</v>
      </c>
      <c r="AB5" s="21"/>
      <c r="AC5" s="75"/>
      <c r="AD5" s="75"/>
      <c r="AE5" s="75"/>
      <c r="AF5" s="75"/>
      <c r="AG5" s="75"/>
      <c r="AH5" s="75"/>
      <c r="AI5" s="23"/>
      <c r="AJ5" s="86" t="s">
        <v>20</v>
      </c>
      <c r="AK5" s="87"/>
      <c r="AL5" s="21"/>
      <c r="AM5" s="55"/>
      <c r="AN5" s="55"/>
      <c r="AO5" s="55"/>
    </row>
    <row r="6" spans="1:41">
      <c r="Q6" s="24"/>
      <c r="R6" s="24"/>
      <c r="S6" s="24"/>
      <c r="T6" s="24"/>
      <c r="U6" s="24"/>
      <c r="V6" s="24"/>
      <c r="AA6" s="24"/>
      <c r="AJ6" s="25"/>
      <c r="AK6" s="25"/>
      <c r="AM6" s="26"/>
      <c r="AN6" s="26"/>
      <c r="AO6" s="26"/>
    </row>
    <row r="7" spans="1:41" ht="16">
      <c r="A7" s="20"/>
      <c r="B7" s="27"/>
      <c r="C7" s="27"/>
      <c r="D7" s="21">
        <f>1/J7</f>
        <v>228.83295194508011</v>
      </c>
      <c r="E7" s="21">
        <f>D7*(K7/J7)</f>
        <v>2.6182259947949671</v>
      </c>
      <c r="F7" s="21">
        <f>2*E7</f>
        <v>5.2364519895899342</v>
      </c>
      <c r="G7" s="21">
        <v>4.7660000000000001E-2</v>
      </c>
      <c r="H7" s="21">
        <v>1.5200000000000001E-3</v>
      </c>
      <c r="I7" s="21">
        <f>2*H7</f>
        <v>3.0400000000000002E-3</v>
      </c>
      <c r="J7" s="21">
        <v>4.3699999999999998E-3</v>
      </c>
      <c r="K7" s="21">
        <v>5.0000000000000002E-5</v>
      </c>
      <c r="L7" s="21">
        <f>2*K7</f>
        <v>1E-4</v>
      </c>
      <c r="M7" s="21">
        <v>2.8709999999999999E-2</v>
      </c>
      <c r="N7" s="21">
        <v>8.8999999999999995E-4</v>
      </c>
      <c r="O7" s="21">
        <f>2*N7</f>
        <v>1.7799999999999999E-3</v>
      </c>
      <c r="P7" s="21"/>
      <c r="Q7" s="23">
        <v>81.599999999999994</v>
      </c>
      <c r="R7" s="23">
        <v>74.959999999999994</v>
      </c>
      <c r="S7" s="23">
        <v>28.1</v>
      </c>
      <c r="T7" s="23">
        <v>0.3</v>
      </c>
      <c r="U7" s="23">
        <v>28.7</v>
      </c>
      <c r="V7" s="23">
        <v>0.88</v>
      </c>
      <c r="W7" s="21"/>
      <c r="X7" s="23" t="e">
        <f ca="1">[2]!Age7corr(J7,G7,AA7)</f>
        <v>#NAME?</v>
      </c>
      <c r="Y7" s="23">
        <f>T7</f>
        <v>0.3</v>
      </c>
      <c r="Z7" s="28"/>
      <c r="AA7" s="23">
        <f>(9*10^(-5)*S7+0.83)</f>
        <v>0.83252899999999996</v>
      </c>
      <c r="AB7" s="21"/>
      <c r="AC7" s="29">
        <f>Q7</f>
        <v>81.599999999999994</v>
      </c>
      <c r="AD7" s="29">
        <f>R7</f>
        <v>74.959999999999994</v>
      </c>
      <c r="AE7" s="29" t="e">
        <f ca="1">X7</f>
        <v>#NAME?</v>
      </c>
      <c r="AF7" s="29">
        <f t="shared" ref="AF7:AH8" si="0">T7</f>
        <v>0.3</v>
      </c>
      <c r="AG7" s="29">
        <f t="shared" si="0"/>
        <v>28.7</v>
      </c>
      <c r="AH7" s="29">
        <f t="shared" si="0"/>
        <v>0.88</v>
      </c>
      <c r="AI7" s="29"/>
      <c r="AJ7" s="30" t="e">
        <f ca="1">(AC7-AE7)/AC7*100</f>
        <v>#NAME?</v>
      </c>
      <c r="AK7" s="30" t="e">
        <f ca="1">(AG7-AE7)/AG7*100</f>
        <v>#NAME?</v>
      </c>
      <c r="AL7" s="21"/>
      <c r="AM7" s="29" t="e">
        <f ca="1">IF(X7&gt;1000,IF(AJ7&lt;$AQ$5,$Q$5,$AQ$9),IF(AK7&lt;$AQ$5,$S$5,$AQ$9))</f>
        <v>#NAME?</v>
      </c>
      <c r="AN7" s="29" t="e">
        <f ca="1">IF(AE7&gt;1000,IF(AJ7&lt;$AQ$5,AC7,0),IF(AK7&lt;$AQ$5,AE7,0))</f>
        <v>#NAME?</v>
      </c>
      <c r="AO7" s="29" t="e">
        <f ca="1">IF(AE7&gt;1000,IF(AJ7&lt;$AQ$5,AD7,0),IF(AK7&lt;$AQ$5,AF7,0))</f>
        <v>#NAME?</v>
      </c>
    </row>
    <row r="8" spans="1:41" ht="16">
      <c r="A8" s="20"/>
      <c r="B8" s="27"/>
      <c r="C8" s="27"/>
      <c r="D8" s="21">
        <f>1/J8</f>
        <v>3571.4285714285716</v>
      </c>
      <c r="E8" s="21">
        <f>D8*(K8/J8)</f>
        <v>127.55102040816328</v>
      </c>
      <c r="F8" s="21">
        <f>2*E8</f>
        <v>255.10204081632656</v>
      </c>
      <c r="G8" s="21">
        <v>0.14146</v>
      </c>
      <c r="H8" s="21">
        <v>7.8499999999999993E-3</v>
      </c>
      <c r="I8" s="21">
        <f>2*H8</f>
        <v>1.5699999999999999E-2</v>
      </c>
      <c r="J8" s="21">
        <v>2.7999999999999998E-4</v>
      </c>
      <c r="K8" s="21">
        <v>1.0000000000000001E-5</v>
      </c>
      <c r="L8" s="21">
        <f>2*K8</f>
        <v>2.0000000000000002E-5</v>
      </c>
      <c r="M8" s="21">
        <v>5.45E-3</v>
      </c>
      <c r="N8" s="21">
        <v>2.7999999999999998E-4</v>
      </c>
      <c r="O8" s="21">
        <f>2*N8</f>
        <v>5.5999999999999995E-4</v>
      </c>
      <c r="P8" s="21"/>
      <c r="Q8" s="23">
        <v>2245.1999999999998</v>
      </c>
      <c r="R8" s="23">
        <v>92.83</v>
      </c>
      <c r="S8" s="23">
        <v>1.8</v>
      </c>
      <c r="T8" s="23">
        <v>0.04</v>
      </c>
      <c r="U8" s="23">
        <v>5.5</v>
      </c>
      <c r="V8" s="23">
        <v>0.28999999999999998</v>
      </c>
      <c r="W8" s="21"/>
      <c r="X8" s="23" t="e">
        <f ca="1">[2]!Age7corr(J8,G8,AA8)</f>
        <v>#NAME?</v>
      </c>
      <c r="Y8" s="23">
        <f>T8</f>
        <v>0.04</v>
      </c>
      <c r="Z8" s="28"/>
      <c r="AA8" s="23">
        <f>(9*10^(-5)*S8+0.83)</f>
        <v>0.83016199999999996</v>
      </c>
      <c r="AB8" s="21"/>
      <c r="AC8" s="29">
        <f>Q8</f>
        <v>2245.1999999999998</v>
      </c>
      <c r="AD8" s="29">
        <f>R8</f>
        <v>92.83</v>
      </c>
      <c r="AE8" s="29" t="e">
        <f ca="1">X8</f>
        <v>#NAME?</v>
      </c>
      <c r="AF8" s="29">
        <f t="shared" si="0"/>
        <v>0.04</v>
      </c>
      <c r="AG8" s="29">
        <f t="shared" si="0"/>
        <v>5.5</v>
      </c>
      <c r="AH8" s="29">
        <f t="shared" si="0"/>
        <v>0.28999999999999998</v>
      </c>
      <c r="AI8" s="29"/>
      <c r="AJ8" s="30" t="e">
        <f ca="1">(AC8-AE8)/AC8*100</f>
        <v>#NAME?</v>
      </c>
      <c r="AK8" s="30" t="e">
        <f ca="1">(AG8-AE8)/AG8*100</f>
        <v>#NAME?</v>
      </c>
      <c r="AL8" s="21"/>
      <c r="AM8" s="29" t="e">
        <f ca="1">IF(X8&gt;1000,IF(AJ8&lt;$AQ$5,$Q$5,$AQ$9),IF(AK8&lt;$AQ$5,$S$5,$AQ$9))</f>
        <v>#NAME?</v>
      </c>
      <c r="AN8" s="29" t="e">
        <f ca="1">IF(AE8&gt;1000,IF(AJ8&lt;$AQ$5,AC8,0),IF(AK8&lt;$AQ$5,AE8,0))</f>
        <v>#NAME?</v>
      </c>
      <c r="AO8" s="29" t="e">
        <f ca="1">IF(AE8&gt;1000,IF(AJ8&lt;$AQ$5,AD8,0),IF(AK8&lt;$AQ$5,AF8,0))</f>
        <v>#NAME?</v>
      </c>
    </row>
    <row r="9" spans="1:41" ht="16">
      <c r="A9" s="20"/>
      <c r="B9" s="27"/>
      <c r="C9" s="27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3"/>
      <c r="R9" s="23"/>
      <c r="S9" s="23"/>
      <c r="T9" s="23"/>
      <c r="U9" s="23"/>
      <c r="V9" s="23"/>
      <c r="W9" s="21"/>
      <c r="X9" s="73" t="s">
        <v>292</v>
      </c>
      <c r="Y9" s="73"/>
      <c r="Z9" s="28"/>
      <c r="AA9" s="23"/>
      <c r="AB9" s="21"/>
      <c r="AC9" s="29"/>
      <c r="AD9" s="29"/>
      <c r="AE9" s="29"/>
      <c r="AF9" s="29"/>
      <c r="AG9" s="29"/>
      <c r="AH9" s="29"/>
      <c r="AI9" s="29"/>
      <c r="AJ9" s="30"/>
      <c r="AK9" s="30"/>
      <c r="AL9" s="21"/>
      <c r="AM9" s="29"/>
      <c r="AN9" s="29"/>
      <c r="AO9" s="29"/>
    </row>
    <row r="10" spans="1:41">
      <c r="A10" s="21"/>
      <c r="B10" s="21"/>
      <c r="C10" s="21"/>
      <c r="D10" s="21" t="e">
        <f>1/J10</f>
        <v>#DIV/0!</v>
      </c>
      <c r="E10" s="21" t="e">
        <f>D10*(K10/J10)</f>
        <v>#DIV/0!</v>
      </c>
      <c r="F10" s="21" t="e">
        <f>2*E10</f>
        <v>#DIV/0!</v>
      </c>
      <c r="G10" s="31"/>
      <c r="H10" s="31"/>
      <c r="I10" s="21">
        <f>2*H10</f>
        <v>0</v>
      </c>
      <c r="J10" s="31"/>
      <c r="K10" s="31"/>
      <c r="L10" s="21">
        <f>2*K10</f>
        <v>0</v>
      </c>
      <c r="M10" s="31"/>
      <c r="N10" s="31"/>
      <c r="O10" s="21">
        <f>2*N10</f>
        <v>0</v>
      </c>
      <c r="P10" s="21"/>
      <c r="Q10" s="32"/>
      <c r="R10" s="32"/>
      <c r="S10" s="32"/>
      <c r="T10" s="32"/>
      <c r="U10" s="32"/>
      <c r="V10" s="32"/>
      <c r="W10" s="21"/>
      <c r="X10" s="23" t="e">
        <f ca="1">[2]!Age7corr(J10,G10,AA10)</f>
        <v>#NAME?</v>
      </c>
      <c r="Y10" s="23">
        <f>T10</f>
        <v>0</v>
      </c>
      <c r="Z10" s="23"/>
      <c r="AA10" s="23">
        <f>(9*10^(-5)*S10+0.83)</f>
        <v>0.83</v>
      </c>
      <c r="AB10" s="21"/>
      <c r="AC10" s="29">
        <f>Q10</f>
        <v>0</v>
      </c>
      <c r="AD10" s="29">
        <f>R10</f>
        <v>0</v>
      </c>
      <c r="AE10" s="29" t="e">
        <f ca="1">X10</f>
        <v>#NAME?</v>
      </c>
      <c r="AF10" s="29">
        <f>T10</f>
        <v>0</v>
      </c>
      <c r="AG10" s="29">
        <f>U10</f>
        <v>0</v>
      </c>
      <c r="AH10" s="29">
        <f>V10</f>
        <v>0</v>
      </c>
      <c r="AI10" s="29"/>
      <c r="AJ10" s="30" t="e">
        <f ca="1">(AC10-AE10)/AC10*100</f>
        <v>#NAME?</v>
      </c>
      <c r="AK10" s="30" t="e">
        <f ca="1">(AG10-AE10)/AG10*100</f>
        <v>#NAME?</v>
      </c>
      <c r="AL10" s="21"/>
      <c r="AM10" s="29" t="e">
        <f ca="1">IF(X10&gt;1000,IF(AJ10&lt;$AQ$5,$Q$5,$AQ$9),IF(AK10&lt;$AQ$5,$S$5,$AQ$9))</f>
        <v>#NAME?</v>
      </c>
      <c r="AN10" s="29" t="e">
        <f ca="1">IF(AE10&gt;1000,IF(AJ10&lt;$AQ$5,AC10,0),IF(AK10&lt;$AQ$5,AE10,0))</f>
        <v>#NAME?</v>
      </c>
      <c r="AO10" s="29" t="e">
        <f ca="1">IF(AE10&gt;1000,IF(AJ10&lt;$AQ$5,AD10,0),IF(AK10&lt;$AQ$5,AF10,0))</f>
        <v>#NAME?</v>
      </c>
    </row>
    <row r="11" spans="1:41">
      <c r="A11" t="s">
        <v>293</v>
      </c>
      <c r="D11" s="21"/>
      <c r="E11" s="21"/>
      <c r="F11" s="21"/>
      <c r="I11" s="21"/>
      <c r="L11" s="21"/>
      <c r="O11" s="21"/>
      <c r="X11" s="23"/>
      <c r="Y11" s="23"/>
      <c r="Z11" s="23"/>
      <c r="AA11" s="23"/>
      <c r="AB11" s="29"/>
      <c r="AC11" s="29"/>
      <c r="AD11" s="29"/>
      <c r="AE11" s="29"/>
      <c r="AF11" s="29"/>
      <c r="AG11" s="29"/>
      <c r="AH11" s="29"/>
      <c r="AJ11" s="30"/>
      <c r="AK11" s="30"/>
      <c r="AL11" s="21"/>
      <c r="AM11" s="29"/>
      <c r="AN11" s="29"/>
      <c r="AO11" s="29"/>
    </row>
    <row r="12" spans="1:41">
      <c r="A12" t="s">
        <v>294</v>
      </c>
      <c r="F12" s="21"/>
      <c r="G12">
        <v>5.2929999999999998E-2</v>
      </c>
      <c r="H12">
        <v>1.33E-3</v>
      </c>
      <c r="I12" s="21">
        <f t="shared" ref="I12:I75" si="1">2*H12</f>
        <v>2.66E-3</v>
      </c>
      <c r="J12">
        <v>4.7350000000000003E-2</v>
      </c>
      <c r="K12">
        <v>5.6999999999999998E-4</v>
      </c>
      <c r="L12" s="21">
        <f t="shared" ref="L12:L75" si="2">2*K12</f>
        <v>1.14E-3</v>
      </c>
      <c r="M12">
        <v>0.34537000000000001</v>
      </c>
      <c r="N12">
        <v>8.6199999999999992E-3</v>
      </c>
      <c r="O12" s="21">
        <f t="shared" ref="O12:O75" si="3">2*N12</f>
        <v>1.7239999999999998E-2</v>
      </c>
      <c r="Q12" s="50">
        <v>325.60000000000002</v>
      </c>
      <c r="R12" s="50">
        <v>56.02</v>
      </c>
      <c r="S12" s="33">
        <v>301.2</v>
      </c>
      <c r="T12" s="33">
        <v>6.51</v>
      </c>
      <c r="U12" s="33">
        <v>298.2</v>
      </c>
      <c r="V12" s="33">
        <v>3.52</v>
      </c>
      <c r="X12" s="23" t="e">
        <f ca="1">[1]!Age7corr(J12,G12,AA12)</f>
        <v>#NAME?</v>
      </c>
      <c r="Y12" s="23">
        <f t="shared" ref="Y12:Y75" si="4">T12</f>
        <v>6.51</v>
      </c>
      <c r="Z12" s="23"/>
      <c r="AA12" s="23">
        <f t="shared" ref="AA12:AA75" si="5">(9*10^(-5)*S12+0.83)</f>
        <v>0.85710799999999998</v>
      </c>
      <c r="AB12" s="29"/>
      <c r="AC12" s="29">
        <f t="shared" ref="AC12:AD74" si="6">Q12</f>
        <v>325.60000000000002</v>
      </c>
      <c r="AD12" s="29">
        <f t="shared" si="6"/>
        <v>56.02</v>
      </c>
      <c r="AE12" s="29" t="e">
        <f t="shared" ref="AE12:AE75" ca="1" si="7">X12</f>
        <v>#NAME?</v>
      </c>
      <c r="AF12" s="29">
        <f t="shared" ref="AF12:AH74" si="8">T12</f>
        <v>6.51</v>
      </c>
      <c r="AG12" s="29">
        <f t="shared" si="8"/>
        <v>298.2</v>
      </c>
      <c r="AH12" s="29">
        <f t="shared" si="8"/>
        <v>3.52</v>
      </c>
      <c r="AJ12" s="30" t="e">
        <f t="shared" ref="AJ12:AJ75" ca="1" si="9">(AC12-AE12)/AC12*100</f>
        <v>#NAME?</v>
      </c>
      <c r="AK12" s="30" t="e">
        <f t="shared" ref="AK12:AK75" ca="1" si="10">(AG12-AE12)/AG12*100</f>
        <v>#NAME?</v>
      </c>
      <c r="AL12" s="21"/>
      <c r="AM12" s="29" t="e">
        <f t="shared" ref="AM12:AM75" ca="1" si="11">IF(X12&gt;1000,IF(AJ12&lt;$AQ$5,$Q$5,$AQ$9),IF(AK12&lt;$AQ$5,$S$5,$AQ$9))</f>
        <v>#NAME?</v>
      </c>
      <c r="AN12" s="29" t="e">
        <f t="shared" ref="AN12:AN75" ca="1" si="12">IF(AE12&gt;1000,IF(AJ12&lt;$AQ$5,AC12,0),IF(AK12&lt;$AQ$5,AE12,0))</f>
        <v>#NAME?</v>
      </c>
      <c r="AO12" s="29" t="e">
        <f t="shared" ref="AO12:AO75" ca="1" si="13">IF(AE12&gt;1000,IF(AJ12&lt;$AQ$5,AD12,0),IF(AK12&lt;$AQ$5,AF12,0))</f>
        <v>#NAME?</v>
      </c>
    </row>
    <row r="13" spans="1:41">
      <c r="A13" t="s">
        <v>295</v>
      </c>
      <c r="F13" s="21"/>
      <c r="G13">
        <v>5.4850000000000003E-2</v>
      </c>
      <c r="H13">
        <v>1.25E-3</v>
      </c>
      <c r="I13" s="21">
        <f t="shared" si="1"/>
        <v>2.5000000000000001E-3</v>
      </c>
      <c r="J13">
        <v>4.6929999999999999E-2</v>
      </c>
      <c r="K13">
        <v>5.9999999999999995E-4</v>
      </c>
      <c r="L13" s="21">
        <f t="shared" si="2"/>
        <v>1.1999999999999999E-3</v>
      </c>
      <c r="M13">
        <v>0.35474</v>
      </c>
      <c r="N13">
        <v>8.2299999999999995E-3</v>
      </c>
      <c r="O13" s="21">
        <f t="shared" si="3"/>
        <v>1.6459999999999999E-2</v>
      </c>
      <c r="Q13" s="50">
        <v>406.2</v>
      </c>
      <c r="R13" s="50">
        <v>49.83</v>
      </c>
      <c r="S13" s="33">
        <v>308.3</v>
      </c>
      <c r="T13" s="33">
        <v>6.17</v>
      </c>
      <c r="U13" s="33">
        <v>295.60000000000002</v>
      </c>
      <c r="V13" s="33">
        <v>3.69</v>
      </c>
      <c r="X13" s="23" t="e">
        <f ca="1">[1]!Age7corr(J13,G13,AA13)</f>
        <v>#NAME?</v>
      </c>
      <c r="Y13" s="23">
        <f t="shared" si="4"/>
        <v>6.17</v>
      </c>
      <c r="Z13" s="23"/>
      <c r="AA13" s="23">
        <f t="shared" si="5"/>
        <v>0.85774699999999993</v>
      </c>
      <c r="AB13" s="29"/>
      <c r="AC13" s="29">
        <f t="shared" si="6"/>
        <v>406.2</v>
      </c>
      <c r="AD13" s="29">
        <f t="shared" si="6"/>
        <v>49.83</v>
      </c>
      <c r="AE13" s="29" t="e">
        <f t="shared" ca="1" si="7"/>
        <v>#NAME?</v>
      </c>
      <c r="AF13" s="29">
        <f t="shared" si="8"/>
        <v>6.17</v>
      </c>
      <c r="AG13" s="29">
        <f t="shared" si="8"/>
        <v>295.60000000000002</v>
      </c>
      <c r="AH13" s="29">
        <f t="shared" si="8"/>
        <v>3.69</v>
      </c>
      <c r="AJ13" s="30" t="e">
        <f t="shared" ca="1" si="9"/>
        <v>#NAME?</v>
      </c>
      <c r="AK13" s="30" t="e">
        <f t="shared" ca="1" si="10"/>
        <v>#NAME?</v>
      </c>
      <c r="AL13" s="21"/>
      <c r="AM13" s="29" t="e">
        <f t="shared" ca="1" si="11"/>
        <v>#NAME?</v>
      </c>
      <c r="AN13" s="29" t="e">
        <f t="shared" ca="1" si="12"/>
        <v>#NAME?</v>
      </c>
      <c r="AO13" s="29" t="e">
        <f t="shared" ca="1" si="13"/>
        <v>#NAME?</v>
      </c>
    </row>
    <row r="14" spans="1:41">
      <c r="A14" t="s">
        <v>296</v>
      </c>
      <c r="F14" s="21"/>
      <c r="G14">
        <v>6.0159999999999998E-2</v>
      </c>
      <c r="H14">
        <v>1.25E-3</v>
      </c>
      <c r="I14" s="21">
        <f t="shared" si="1"/>
        <v>2.5000000000000001E-3</v>
      </c>
      <c r="J14">
        <v>4.7079999999999997E-2</v>
      </c>
      <c r="K14">
        <v>5.5999999999999995E-4</v>
      </c>
      <c r="L14" s="21">
        <f t="shared" si="2"/>
        <v>1.1199999999999999E-3</v>
      </c>
      <c r="M14">
        <v>0.39041999999999999</v>
      </c>
      <c r="N14">
        <v>8.1600000000000006E-3</v>
      </c>
      <c r="O14" s="21">
        <f t="shared" si="3"/>
        <v>1.6320000000000001E-2</v>
      </c>
      <c r="Q14" s="50">
        <v>609.5</v>
      </c>
      <c r="R14" s="50">
        <v>44.44</v>
      </c>
      <c r="S14" s="51">
        <v>334.7</v>
      </c>
      <c r="T14" s="51">
        <v>5.96</v>
      </c>
      <c r="U14" s="51">
        <v>296.60000000000002</v>
      </c>
      <c r="V14" s="51">
        <v>3.43</v>
      </c>
      <c r="X14" s="23" t="e">
        <f ca="1">[1]!Age7corr(J14,G14,AA14)</f>
        <v>#NAME?</v>
      </c>
      <c r="Y14" s="23">
        <f t="shared" si="4"/>
        <v>5.96</v>
      </c>
      <c r="Z14" s="23"/>
      <c r="AA14" s="23">
        <f t="shared" si="5"/>
        <v>0.86012299999999997</v>
      </c>
      <c r="AB14" s="29"/>
      <c r="AC14" s="29">
        <f t="shared" si="6"/>
        <v>609.5</v>
      </c>
      <c r="AD14" s="29">
        <f t="shared" si="6"/>
        <v>44.44</v>
      </c>
      <c r="AE14" s="29" t="e">
        <f t="shared" ca="1" si="7"/>
        <v>#NAME?</v>
      </c>
      <c r="AF14" s="29">
        <f t="shared" si="8"/>
        <v>5.96</v>
      </c>
      <c r="AG14" s="29">
        <f t="shared" si="8"/>
        <v>296.60000000000002</v>
      </c>
      <c r="AH14" s="29">
        <f t="shared" si="8"/>
        <v>3.43</v>
      </c>
      <c r="AJ14" s="30" t="e">
        <f t="shared" ca="1" si="9"/>
        <v>#NAME?</v>
      </c>
      <c r="AK14" s="30" t="e">
        <f t="shared" ca="1" si="10"/>
        <v>#NAME?</v>
      </c>
      <c r="AL14" s="21"/>
      <c r="AM14" s="29" t="e">
        <f t="shared" ca="1" si="11"/>
        <v>#NAME?</v>
      </c>
      <c r="AN14" s="29" t="e">
        <f t="shared" ca="1" si="12"/>
        <v>#NAME?</v>
      </c>
      <c r="AO14" s="29" t="e">
        <f t="shared" ca="1" si="13"/>
        <v>#NAME?</v>
      </c>
    </row>
    <row r="15" spans="1:41">
      <c r="A15" t="s">
        <v>297</v>
      </c>
      <c r="F15" s="21"/>
      <c r="G15">
        <v>5.9580000000000001E-2</v>
      </c>
      <c r="H15">
        <v>1.47E-3</v>
      </c>
      <c r="I15" s="21">
        <f t="shared" si="1"/>
        <v>2.9399999999999999E-3</v>
      </c>
      <c r="J15">
        <v>5.1139999999999998E-2</v>
      </c>
      <c r="K15">
        <v>6.9999999999999999E-4</v>
      </c>
      <c r="L15" s="21">
        <f t="shared" si="2"/>
        <v>1.4E-3</v>
      </c>
      <c r="M15">
        <v>0.41913</v>
      </c>
      <c r="N15">
        <v>1.061E-2</v>
      </c>
      <c r="O15" s="21">
        <f t="shared" si="3"/>
        <v>2.1219999999999999E-2</v>
      </c>
      <c r="Q15" s="50">
        <v>588.20000000000005</v>
      </c>
      <c r="R15" s="50">
        <v>52.7</v>
      </c>
      <c r="S15" s="33">
        <v>355.4</v>
      </c>
      <c r="T15" s="33">
        <v>7.59</v>
      </c>
      <c r="U15" s="33">
        <v>321.5</v>
      </c>
      <c r="V15" s="33">
        <v>4.2699999999999996</v>
      </c>
      <c r="X15" s="23" t="e">
        <f ca="1">[1]!Age7corr(J15,G15,AA15)</f>
        <v>#NAME?</v>
      </c>
      <c r="Y15" s="23">
        <f t="shared" si="4"/>
        <v>7.59</v>
      </c>
      <c r="Z15" s="23"/>
      <c r="AA15" s="23">
        <f t="shared" si="5"/>
        <v>0.86198599999999992</v>
      </c>
      <c r="AB15" s="29"/>
      <c r="AC15" s="29">
        <f t="shared" si="6"/>
        <v>588.20000000000005</v>
      </c>
      <c r="AD15" s="29">
        <f t="shared" si="6"/>
        <v>52.7</v>
      </c>
      <c r="AE15" s="29" t="e">
        <f t="shared" ca="1" si="7"/>
        <v>#NAME?</v>
      </c>
      <c r="AF15" s="29">
        <f t="shared" si="8"/>
        <v>7.59</v>
      </c>
      <c r="AG15" s="29">
        <f t="shared" si="8"/>
        <v>321.5</v>
      </c>
      <c r="AH15" s="29">
        <f t="shared" si="8"/>
        <v>4.2699999999999996</v>
      </c>
      <c r="AJ15" s="30" t="e">
        <f t="shared" ca="1" si="9"/>
        <v>#NAME?</v>
      </c>
      <c r="AK15" s="30" t="e">
        <f t="shared" ca="1" si="10"/>
        <v>#NAME?</v>
      </c>
      <c r="AL15" s="21"/>
      <c r="AM15" s="29" t="e">
        <f t="shared" ca="1" si="11"/>
        <v>#NAME?</v>
      </c>
      <c r="AN15" s="29" t="e">
        <f t="shared" ca="1" si="12"/>
        <v>#NAME?</v>
      </c>
      <c r="AO15" s="29" t="e">
        <f t="shared" ca="1" si="13"/>
        <v>#NAME?</v>
      </c>
    </row>
    <row r="16" spans="1:41">
      <c r="A16" t="s">
        <v>298</v>
      </c>
      <c r="F16" s="21"/>
      <c r="G16">
        <v>9.6110000000000001E-2</v>
      </c>
      <c r="H16">
        <v>1.91E-3</v>
      </c>
      <c r="I16" s="21">
        <f t="shared" si="1"/>
        <v>3.82E-3</v>
      </c>
      <c r="J16">
        <v>4.6300000000000001E-2</v>
      </c>
      <c r="K16">
        <v>5.8E-4</v>
      </c>
      <c r="L16" s="21">
        <f t="shared" si="2"/>
        <v>1.16E-3</v>
      </c>
      <c r="M16">
        <v>0.61392000000000002</v>
      </c>
      <c r="N16">
        <v>1.238E-2</v>
      </c>
      <c r="O16" s="21">
        <f t="shared" si="3"/>
        <v>2.4760000000000001E-2</v>
      </c>
      <c r="Q16" s="50">
        <v>1550</v>
      </c>
      <c r="R16" s="50">
        <v>36.93</v>
      </c>
      <c r="S16" s="51">
        <v>486</v>
      </c>
      <c r="T16" s="51">
        <v>7.79</v>
      </c>
      <c r="U16" s="51">
        <v>291.8</v>
      </c>
      <c r="V16" s="51">
        <v>3.55</v>
      </c>
      <c r="X16" s="23" t="e">
        <f ca="1">[1]!Age7corr(J16,G16,AA16)</f>
        <v>#NAME?</v>
      </c>
      <c r="Y16" s="23">
        <f t="shared" si="4"/>
        <v>7.79</v>
      </c>
      <c r="Z16" s="23"/>
      <c r="AA16" s="23">
        <f t="shared" si="5"/>
        <v>0.87373999999999996</v>
      </c>
      <c r="AB16" s="29"/>
      <c r="AC16" s="29">
        <f t="shared" si="6"/>
        <v>1550</v>
      </c>
      <c r="AD16" s="29">
        <f t="shared" si="6"/>
        <v>36.93</v>
      </c>
      <c r="AE16" s="29" t="e">
        <f t="shared" ca="1" si="7"/>
        <v>#NAME?</v>
      </c>
      <c r="AF16" s="29">
        <f t="shared" si="8"/>
        <v>7.79</v>
      </c>
      <c r="AG16" s="29">
        <f t="shared" si="8"/>
        <v>291.8</v>
      </c>
      <c r="AH16" s="29">
        <f t="shared" si="8"/>
        <v>3.55</v>
      </c>
      <c r="AJ16" s="30" t="e">
        <f t="shared" ca="1" si="9"/>
        <v>#NAME?</v>
      </c>
      <c r="AK16" s="30" t="e">
        <f t="shared" ca="1" si="10"/>
        <v>#NAME?</v>
      </c>
      <c r="AL16" s="21"/>
      <c r="AM16" s="29" t="e">
        <f t="shared" ca="1" si="11"/>
        <v>#NAME?</v>
      </c>
      <c r="AN16" s="29" t="e">
        <f t="shared" ca="1" si="12"/>
        <v>#NAME?</v>
      </c>
      <c r="AO16" s="29" t="e">
        <f t="shared" ca="1" si="13"/>
        <v>#NAME?</v>
      </c>
    </row>
    <row r="17" spans="1:41">
      <c r="A17" t="s">
        <v>299</v>
      </c>
      <c r="F17" s="21"/>
      <c r="G17">
        <v>6.0269999999999997E-2</v>
      </c>
      <c r="H17">
        <v>1.1100000000000001E-3</v>
      </c>
      <c r="I17" s="21">
        <f t="shared" si="1"/>
        <v>2.2200000000000002E-3</v>
      </c>
      <c r="J17">
        <v>7.6280000000000001E-2</v>
      </c>
      <c r="K17">
        <v>9.5E-4</v>
      </c>
      <c r="L17" s="21">
        <f t="shared" si="2"/>
        <v>1.9E-3</v>
      </c>
      <c r="M17">
        <v>0.63349999999999995</v>
      </c>
      <c r="N17">
        <v>1.221E-2</v>
      </c>
      <c r="O17" s="21">
        <f t="shared" si="3"/>
        <v>2.4420000000000001E-2</v>
      </c>
      <c r="Q17" s="50">
        <v>613.20000000000005</v>
      </c>
      <c r="R17" s="50">
        <v>39.47</v>
      </c>
      <c r="S17" s="33">
        <v>498.3</v>
      </c>
      <c r="T17" s="33">
        <v>7.59</v>
      </c>
      <c r="U17" s="33">
        <v>473.9</v>
      </c>
      <c r="V17" s="33">
        <v>5.71</v>
      </c>
      <c r="X17" s="23" t="e">
        <f ca="1">[1]!Age7corr(J17,G17,AA17)</f>
        <v>#NAME?</v>
      </c>
      <c r="Y17" s="23">
        <f t="shared" si="4"/>
        <v>7.59</v>
      </c>
      <c r="Z17" s="23"/>
      <c r="AA17" s="23">
        <f t="shared" si="5"/>
        <v>0.87484699999999993</v>
      </c>
      <c r="AB17" s="29"/>
      <c r="AC17" s="29">
        <f t="shared" si="6"/>
        <v>613.20000000000005</v>
      </c>
      <c r="AD17" s="29">
        <f t="shared" si="6"/>
        <v>39.47</v>
      </c>
      <c r="AE17" s="29" t="e">
        <f t="shared" ca="1" si="7"/>
        <v>#NAME?</v>
      </c>
      <c r="AF17" s="29">
        <f t="shared" si="8"/>
        <v>7.59</v>
      </c>
      <c r="AG17" s="29">
        <f t="shared" si="8"/>
        <v>473.9</v>
      </c>
      <c r="AH17" s="29">
        <f t="shared" si="8"/>
        <v>5.71</v>
      </c>
      <c r="AJ17" s="30" t="e">
        <f t="shared" ca="1" si="9"/>
        <v>#NAME?</v>
      </c>
      <c r="AK17" s="30" t="e">
        <f t="shared" ca="1" si="10"/>
        <v>#NAME?</v>
      </c>
      <c r="AL17" s="21"/>
      <c r="AM17" s="29" t="e">
        <f t="shared" ca="1" si="11"/>
        <v>#NAME?</v>
      </c>
      <c r="AN17" s="29" t="e">
        <f t="shared" ca="1" si="12"/>
        <v>#NAME?</v>
      </c>
      <c r="AO17" s="29" t="e">
        <f t="shared" ca="1" si="13"/>
        <v>#NAME?</v>
      </c>
    </row>
    <row r="18" spans="1:41">
      <c r="A18" t="s">
        <v>300</v>
      </c>
      <c r="F18" s="21"/>
      <c r="G18">
        <v>0.10389</v>
      </c>
      <c r="H18">
        <v>1.92E-3</v>
      </c>
      <c r="I18" s="21">
        <f t="shared" si="1"/>
        <v>3.8400000000000001E-3</v>
      </c>
      <c r="J18">
        <v>0.26905000000000001</v>
      </c>
      <c r="K18">
        <v>3.5400000000000002E-3</v>
      </c>
      <c r="L18" s="21">
        <f t="shared" si="2"/>
        <v>7.0800000000000004E-3</v>
      </c>
      <c r="M18">
        <v>3.8541500000000002</v>
      </c>
      <c r="N18">
        <v>7.5230000000000005E-2</v>
      </c>
      <c r="O18" s="21">
        <f t="shared" si="3"/>
        <v>0.15046000000000001</v>
      </c>
      <c r="Q18" s="50">
        <v>1694.8</v>
      </c>
      <c r="R18" s="50">
        <v>33.630000000000003</v>
      </c>
      <c r="S18" s="33">
        <v>1604.1</v>
      </c>
      <c r="T18" s="33">
        <v>15.74</v>
      </c>
      <c r="U18" s="33">
        <v>1536</v>
      </c>
      <c r="V18" s="33">
        <v>17.97</v>
      </c>
      <c r="X18" s="23" t="e">
        <f ca="1">[1]!Age7corr(J18,G18,AA18)</f>
        <v>#NAME?</v>
      </c>
      <c r="Y18" s="23">
        <f t="shared" si="4"/>
        <v>15.74</v>
      </c>
      <c r="Z18" s="23"/>
      <c r="AA18" s="23">
        <f t="shared" si="5"/>
        <v>0.97436899999999993</v>
      </c>
      <c r="AB18" s="29"/>
      <c r="AC18" s="29">
        <f t="shared" si="6"/>
        <v>1694.8</v>
      </c>
      <c r="AD18" s="29">
        <f t="shared" si="6"/>
        <v>33.630000000000003</v>
      </c>
      <c r="AE18" s="29" t="e">
        <f t="shared" ca="1" si="7"/>
        <v>#NAME?</v>
      </c>
      <c r="AF18" s="29">
        <f t="shared" si="8"/>
        <v>15.74</v>
      </c>
      <c r="AG18" s="29">
        <f t="shared" si="8"/>
        <v>1536</v>
      </c>
      <c r="AH18" s="29">
        <f t="shared" si="8"/>
        <v>17.97</v>
      </c>
      <c r="AJ18" s="30" t="e">
        <f t="shared" ca="1" si="9"/>
        <v>#NAME?</v>
      </c>
      <c r="AK18" s="30" t="e">
        <f t="shared" ca="1" si="10"/>
        <v>#NAME?</v>
      </c>
      <c r="AL18" s="21"/>
      <c r="AM18" s="29" t="e">
        <f t="shared" ca="1" si="11"/>
        <v>#NAME?</v>
      </c>
      <c r="AN18" s="29" t="e">
        <f t="shared" ca="1" si="12"/>
        <v>#NAME?</v>
      </c>
      <c r="AO18" s="29" t="e">
        <f t="shared" ca="1" si="13"/>
        <v>#NAME?</v>
      </c>
    </row>
    <row r="19" spans="1:41">
      <c r="A19" t="s">
        <v>301</v>
      </c>
      <c r="F19" s="21"/>
      <c r="G19">
        <v>5.8229999999999997E-2</v>
      </c>
      <c r="H19">
        <v>1.1999999999999999E-3</v>
      </c>
      <c r="I19" s="21">
        <f t="shared" si="1"/>
        <v>2.3999999999999998E-3</v>
      </c>
      <c r="J19">
        <v>3.7819999999999999E-2</v>
      </c>
      <c r="K19">
        <v>4.6000000000000001E-4</v>
      </c>
      <c r="L19" s="21">
        <f t="shared" si="2"/>
        <v>9.2000000000000003E-4</v>
      </c>
      <c r="M19">
        <v>0.30359000000000003</v>
      </c>
      <c r="N19">
        <v>6.3800000000000003E-3</v>
      </c>
      <c r="O19" s="21">
        <f t="shared" si="3"/>
        <v>1.2760000000000001E-2</v>
      </c>
      <c r="Q19" s="50">
        <v>537.79999999999995</v>
      </c>
      <c r="R19" s="50">
        <v>45.1</v>
      </c>
      <c r="S19" s="33">
        <v>269.2</v>
      </c>
      <c r="T19" s="33">
        <v>4.97</v>
      </c>
      <c r="U19" s="33">
        <v>239.3</v>
      </c>
      <c r="V19" s="33">
        <v>2.89</v>
      </c>
      <c r="X19" s="23" t="e">
        <f ca="1">[1]!Age7corr(J19,G19,AA19)</f>
        <v>#NAME?</v>
      </c>
      <c r="Y19" s="23">
        <f t="shared" si="4"/>
        <v>4.97</v>
      </c>
      <c r="Z19" s="23"/>
      <c r="AA19" s="23">
        <f t="shared" si="5"/>
        <v>0.85422799999999999</v>
      </c>
      <c r="AB19" s="29"/>
      <c r="AC19" s="29">
        <f t="shared" si="6"/>
        <v>537.79999999999995</v>
      </c>
      <c r="AD19" s="29">
        <f t="shared" si="6"/>
        <v>45.1</v>
      </c>
      <c r="AE19" s="29" t="e">
        <f t="shared" ca="1" si="7"/>
        <v>#NAME?</v>
      </c>
      <c r="AF19" s="29">
        <f t="shared" si="8"/>
        <v>4.97</v>
      </c>
      <c r="AG19" s="29">
        <f t="shared" si="8"/>
        <v>239.3</v>
      </c>
      <c r="AH19" s="29">
        <f t="shared" si="8"/>
        <v>2.89</v>
      </c>
      <c r="AJ19" s="30" t="e">
        <f t="shared" ca="1" si="9"/>
        <v>#NAME?</v>
      </c>
      <c r="AK19" s="30" t="e">
        <f t="shared" ca="1" si="10"/>
        <v>#NAME?</v>
      </c>
      <c r="AL19" s="21"/>
      <c r="AM19" s="29" t="e">
        <f t="shared" ca="1" si="11"/>
        <v>#NAME?</v>
      </c>
      <c r="AN19" s="29" t="e">
        <f t="shared" ca="1" si="12"/>
        <v>#NAME?</v>
      </c>
      <c r="AO19" s="29" t="e">
        <f t="shared" ca="1" si="13"/>
        <v>#NAME?</v>
      </c>
    </row>
    <row r="20" spans="1:41">
      <c r="A20" t="s">
        <v>302</v>
      </c>
      <c r="F20" s="21"/>
      <c r="G20">
        <v>6.966E-2</v>
      </c>
      <c r="H20">
        <v>2.2399999999999998E-3</v>
      </c>
      <c r="I20" s="21">
        <f t="shared" si="1"/>
        <v>4.4799999999999996E-3</v>
      </c>
      <c r="J20">
        <v>4.6120000000000001E-2</v>
      </c>
      <c r="K20">
        <v>6.2E-4</v>
      </c>
      <c r="L20" s="21">
        <f t="shared" si="2"/>
        <v>1.24E-3</v>
      </c>
      <c r="M20">
        <v>0.44253999999999999</v>
      </c>
      <c r="N20">
        <v>1.397E-2</v>
      </c>
      <c r="O20" s="21">
        <f t="shared" si="3"/>
        <v>2.794E-2</v>
      </c>
      <c r="Q20" s="50">
        <v>918.3</v>
      </c>
      <c r="R20" s="50">
        <v>64.63</v>
      </c>
      <c r="S20" s="51">
        <v>372</v>
      </c>
      <c r="T20" s="51">
        <v>9.84</v>
      </c>
      <c r="U20" s="51">
        <v>290.60000000000002</v>
      </c>
      <c r="V20" s="51">
        <v>3.8</v>
      </c>
      <c r="X20" s="23" t="e">
        <f ca="1">[1]!Age7corr(J20,G20,AA20)</f>
        <v>#NAME?</v>
      </c>
      <c r="Y20" s="23">
        <f t="shared" si="4"/>
        <v>9.84</v>
      </c>
      <c r="Z20" s="23"/>
      <c r="AA20" s="23">
        <f t="shared" si="5"/>
        <v>0.86347999999999991</v>
      </c>
      <c r="AB20" s="29"/>
      <c r="AC20" s="29">
        <f t="shared" si="6"/>
        <v>918.3</v>
      </c>
      <c r="AD20" s="29">
        <f t="shared" si="6"/>
        <v>64.63</v>
      </c>
      <c r="AE20" s="29" t="e">
        <f t="shared" ca="1" si="7"/>
        <v>#NAME?</v>
      </c>
      <c r="AF20" s="29">
        <f t="shared" si="8"/>
        <v>9.84</v>
      </c>
      <c r="AG20" s="29">
        <f t="shared" si="8"/>
        <v>290.60000000000002</v>
      </c>
      <c r="AH20" s="29">
        <f t="shared" si="8"/>
        <v>3.8</v>
      </c>
      <c r="AJ20" s="30" t="e">
        <f t="shared" ca="1" si="9"/>
        <v>#NAME?</v>
      </c>
      <c r="AK20" s="30" t="e">
        <f t="shared" ca="1" si="10"/>
        <v>#NAME?</v>
      </c>
      <c r="AL20" s="21"/>
      <c r="AM20" s="29" t="e">
        <f t="shared" ca="1" si="11"/>
        <v>#NAME?</v>
      </c>
      <c r="AN20" s="29" t="e">
        <f t="shared" ca="1" si="12"/>
        <v>#NAME?</v>
      </c>
      <c r="AO20" s="29" t="e">
        <f t="shared" ca="1" si="13"/>
        <v>#NAME?</v>
      </c>
    </row>
    <row r="21" spans="1:41">
      <c r="A21" t="s">
        <v>303</v>
      </c>
      <c r="F21" s="21"/>
      <c r="G21">
        <v>6.4490000000000006E-2</v>
      </c>
      <c r="H21">
        <v>1.39E-3</v>
      </c>
      <c r="I21" s="21">
        <f t="shared" si="1"/>
        <v>2.7799999999999999E-3</v>
      </c>
      <c r="J21">
        <v>4.1790000000000001E-2</v>
      </c>
      <c r="K21">
        <v>5.1999999999999995E-4</v>
      </c>
      <c r="L21" s="21">
        <f t="shared" si="2"/>
        <v>1.0399999999999999E-3</v>
      </c>
      <c r="M21">
        <v>0.37164000000000003</v>
      </c>
      <c r="N21">
        <v>8.1200000000000005E-3</v>
      </c>
      <c r="O21" s="21">
        <f t="shared" si="3"/>
        <v>1.6240000000000001E-2</v>
      </c>
      <c r="Q21" s="50">
        <v>757.9</v>
      </c>
      <c r="R21" s="50">
        <v>44.75</v>
      </c>
      <c r="S21" s="51">
        <v>320.89999999999998</v>
      </c>
      <c r="T21" s="51">
        <v>6.01</v>
      </c>
      <c r="U21" s="51">
        <v>263.89999999999998</v>
      </c>
      <c r="V21" s="51">
        <v>3.22</v>
      </c>
      <c r="X21" s="23" t="e">
        <f ca="1">[1]!Age7corr(J21,G21,AA21)</f>
        <v>#NAME?</v>
      </c>
      <c r="Y21" s="23">
        <f t="shared" si="4"/>
        <v>6.01</v>
      </c>
      <c r="Z21" s="23"/>
      <c r="AA21" s="23">
        <f t="shared" si="5"/>
        <v>0.85888100000000001</v>
      </c>
      <c r="AB21" s="29"/>
      <c r="AC21" s="29">
        <f t="shared" si="6"/>
        <v>757.9</v>
      </c>
      <c r="AD21" s="29">
        <f t="shared" si="6"/>
        <v>44.75</v>
      </c>
      <c r="AE21" s="29" t="e">
        <f t="shared" ca="1" si="7"/>
        <v>#NAME?</v>
      </c>
      <c r="AF21" s="29">
        <f t="shared" si="8"/>
        <v>6.01</v>
      </c>
      <c r="AG21" s="29">
        <f t="shared" si="8"/>
        <v>263.89999999999998</v>
      </c>
      <c r="AH21" s="29">
        <f t="shared" si="8"/>
        <v>3.22</v>
      </c>
      <c r="AJ21" s="30" t="e">
        <f t="shared" ca="1" si="9"/>
        <v>#NAME?</v>
      </c>
      <c r="AK21" s="30" t="e">
        <f t="shared" ca="1" si="10"/>
        <v>#NAME?</v>
      </c>
      <c r="AL21" s="21"/>
      <c r="AM21" s="29" t="e">
        <f t="shared" ca="1" si="11"/>
        <v>#NAME?</v>
      </c>
      <c r="AN21" s="29" t="e">
        <f t="shared" ca="1" si="12"/>
        <v>#NAME?</v>
      </c>
      <c r="AO21" s="29" t="e">
        <f t="shared" ca="1" si="13"/>
        <v>#NAME?</v>
      </c>
    </row>
    <row r="22" spans="1:41">
      <c r="A22" t="s">
        <v>304</v>
      </c>
      <c r="F22" s="21"/>
      <c r="G22">
        <v>6.6869999999999999E-2</v>
      </c>
      <c r="H22">
        <v>1.3600000000000001E-3</v>
      </c>
      <c r="I22" s="21">
        <f t="shared" si="1"/>
        <v>2.7200000000000002E-3</v>
      </c>
      <c r="J22">
        <v>4.9360000000000001E-2</v>
      </c>
      <c r="K22">
        <v>6.3000000000000003E-4</v>
      </c>
      <c r="L22" s="21">
        <f t="shared" si="2"/>
        <v>1.2600000000000001E-3</v>
      </c>
      <c r="M22">
        <v>0.45528000000000002</v>
      </c>
      <c r="N22">
        <v>9.6200000000000001E-3</v>
      </c>
      <c r="O22" s="21">
        <f t="shared" si="3"/>
        <v>1.924E-2</v>
      </c>
      <c r="Q22" s="50">
        <v>833.7</v>
      </c>
      <c r="R22" s="50">
        <v>41.87</v>
      </c>
      <c r="S22" s="51">
        <v>381</v>
      </c>
      <c r="T22" s="51">
        <v>6.72</v>
      </c>
      <c r="U22" s="51">
        <v>310.60000000000002</v>
      </c>
      <c r="V22" s="51">
        <v>3.85</v>
      </c>
      <c r="X22" s="23" t="e">
        <f ca="1">[1]!Age7corr(J22,G22,AA22)</f>
        <v>#NAME?</v>
      </c>
      <c r="Y22" s="23">
        <f t="shared" si="4"/>
        <v>6.72</v>
      </c>
      <c r="Z22" s="23"/>
      <c r="AA22" s="23">
        <f t="shared" si="5"/>
        <v>0.86429</v>
      </c>
      <c r="AB22" s="29"/>
      <c r="AC22" s="29">
        <f t="shared" si="6"/>
        <v>833.7</v>
      </c>
      <c r="AD22" s="29">
        <f t="shared" si="6"/>
        <v>41.87</v>
      </c>
      <c r="AE22" s="29" t="e">
        <f t="shared" ca="1" si="7"/>
        <v>#NAME?</v>
      </c>
      <c r="AF22" s="29">
        <f t="shared" si="8"/>
        <v>6.72</v>
      </c>
      <c r="AG22" s="29">
        <f t="shared" si="8"/>
        <v>310.60000000000002</v>
      </c>
      <c r="AH22" s="29">
        <f t="shared" si="8"/>
        <v>3.85</v>
      </c>
      <c r="AJ22" s="30" t="e">
        <f t="shared" ca="1" si="9"/>
        <v>#NAME?</v>
      </c>
      <c r="AK22" s="30" t="e">
        <f t="shared" ca="1" si="10"/>
        <v>#NAME?</v>
      </c>
      <c r="AL22" s="21"/>
      <c r="AM22" s="29" t="e">
        <f t="shared" ca="1" si="11"/>
        <v>#NAME?</v>
      </c>
      <c r="AN22" s="29" t="e">
        <f t="shared" ca="1" si="12"/>
        <v>#NAME?</v>
      </c>
      <c r="AO22" s="29" t="e">
        <f t="shared" ca="1" si="13"/>
        <v>#NAME?</v>
      </c>
    </row>
    <row r="23" spans="1:41">
      <c r="A23" t="s">
        <v>305</v>
      </c>
      <c r="F23" s="21"/>
      <c r="G23">
        <v>5.2409999999999998E-2</v>
      </c>
      <c r="H23">
        <v>2.7799999999999999E-3</v>
      </c>
      <c r="I23" s="21">
        <f t="shared" si="1"/>
        <v>5.5599999999999998E-3</v>
      </c>
      <c r="J23">
        <v>3.5340000000000003E-2</v>
      </c>
      <c r="K23">
        <v>5.5999999999999995E-4</v>
      </c>
      <c r="L23" s="21">
        <f t="shared" si="2"/>
        <v>1.1199999999999999E-3</v>
      </c>
      <c r="M23">
        <v>0.25494</v>
      </c>
      <c r="N23">
        <v>1.3259999999999999E-2</v>
      </c>
      <c r="O23" s="21">
        <f t="shared" si="3"/>
        <v>2.6519999999999998E-2</v>
      </c>
      <c r="Q23" s="50">
        <v>303.2</v>
      </c>
      <c r="R23" s="50">
        <v>116.28</v>
      </c>
      <c r="S23" s="33">
        <v>230.6</v>
      </c>
      <c r="T23" s="33">
        <v>10.73</v>
      </c>
      <c r="U23" s="33">
        <v>223.9</v>
      </c>
      <c r="V23" s="33">
        <v>3.46</v>
      </c>
      <c r="X23" s="23" t="e">
        <f ca="1">[1]!Age7corr(J23,G23,AA23)</f>
        <v>#NAME?</v>
      </c>
      <c r="Y23" s="23">
        <f t="shared" si="4"/>
        <v>10.73</v>
      </c>
      <c r="Z23" s="23"/>
      <c r="AA23" s="23">
        <f t="shared" si="5"/>
        <v>0.85075400000000001</v>
      </c>
      <c r="AB23" s="29"/>
      <c r="AC23" s="29">
        <f t="shared" si="6"/>
        <v>303.2</v>
      </c>
      <c r="AD23" s="29">
        <f t="shared" si="6"/>
        <v>116.28</v>
      </c>
      <c r="AE23" s="29" t="e">
        <f t="shared" ca="1" si="7"/>
        <v>#NAME?</v>
      </c>
      <c r="AF23" s="29">
        <f t="shared" si="8"/>
        <v>10.73</v>
      </c>
      <c r="AG23" s="29">
        <f t="shared" si="8"/>
        <v>223.9</v>
      </c>
      <c r="AH23" s="29">
        <f t="shared" si="8"/>
        <v>3.46</v>
      </c>
      <c r="AJ23" s="30" t="e">
        <f t="shared" ca="1" si="9"/>
        <v>#NAME?</v>
      </c>
      <c r="AK23" s="30" t="e">
        <f t="shared" ca="1" si="10"/>
        <v>#NAME?</v>
      </c>
      <c r="AL23" s="21"/>
      <c r="AM23" s="29" t="e">
        <f t="shared" ca="1" si="11"/>
        <v>#NAME?</v>
      </c>
      <c r="AN23" s="29" t="e">
        <f t="shared" ca="1" si="12"/>
        <v>#NAME?</v>
      </c>
      <c r="AO23" s="29" t="e">
        <f t="shared" ca="1" si="13"/>
        <v>#NAME?</v>
      </c>
    </row>
    <row r="24" spans="1:41">
      <c r="A24" t="s">
        <v>306</v>
      </c>
      <c r="F24" s="21"/>
      <c r="G24">
        <v>9.6990000000000007E-2</v>
      </c>
      <c r="H24">
        <v>1.6000000000000001E-3</v>
      </c>
      <c r="I24" s="21">
        <f t="shared" si="1"/>
        <v>3.2000000000000002E-3</v>
      </c>
      <c r="J24">
        <v>0.26585999999999999</v>
      </c>
      <c r="K24">
        <v>3.4299999999999999E-3</v>
      </c>
      <c r="L24" s="21">
        <f t="shared" si="2"/>
        <v>6.8599999999999998E-3</v>
      </c>
      <c r="M24">
        <v>3.5561799999999999</v>
      </c>
      <c r="N24">
        <v>6.5140000000000003E-2</v>
      </c>
      <c r="O24" s="21">
        <f t="shared" si="3"/>
        <v>0.13028000000000001</v>
      </c>
      <c r="Q24" s="50">
        <v>1566.9</v>
      </c>
      <c r="R24" s="50">
        <v>30.58</v>
      </c>
      <c r="S24" s="33">
        <v>1539.8</v>
      </c>
      <c r="T24" s="33">
        <v>14.52</v>
      </c>
      <c r="U24" s="33">
        <v>1519.7</v>
      </c>
      <c r="V24" s="33">
        <v>17.46</v>
      </c>
      <c r="X24" s="23" t="e">
        <f ca="1">[1]!Age7corr(J24,G24,AA24)</f>
        <v>#NAME?</v>
      </c>
      <c r="Y24" s="23">
        <f t="shared" si="4"/>
        <v>14.52</v>
      </c>
      <c r="Z24" s="23"/>
      <c r="AA24" s="23">
        <f t="shared" si="5"/>
        <v>0.96858199999999994</v>
      </c>
      <c r="AC24" s="29">
        <f t="shared" si="6"/>
        <v>1566.9</v>
      </c>
      <c r="AD24" s="29">
        <f t="shared" si="6"/>
        <v>30.58</v>
      </c>
      <c r="AE24" s="29" t="e">
        <f t="shared" ca="1" si="7"/>
        <v>#NAME?</v>
      </c>
      <c r="AF24" s="29">
        <f t="shared" si="8"/>
        <v>14.52</v>
      </c>
      <c r="AG24" s="29">
        <f t="shared" si="8"/>
        <v>1519.7</v>
      </c>
      <c r="AH24" s="29">
        <f t="shared" si="8"/>
        <v>17.46</v>
      </c>
      <c r="AJ24" s="30" t="e">
        <f t="shared" ca="1" si="9"/>
        <v>#NAME?</v>
      </c>
      <c r="AK24" s="30" t="e">
        <f t="shared" ca="1" si="10"/>
        <v>#NAME?</v>
      </c>
      <c r="AL24" s="21"/>
      <c r="AM24" s="29" t="e">
        <f t="shared" ca="1" si="11"/>
        <v>#NAME?</v>
      </c>
      <c r="AN24" s="29" t="e">
        <f t="shared" ca="1" si="12"/>
        <v>#NAME?</v>
      </c>
      <c r="AO24" s="29" t="e">
        <f t="shared" ca="1" si="13"/>
        <v>#NAME?</v>
      </c>
    </row>
    <row r="25" spans="1:41">
      <c r="A25" t="s">
        <v>307</v>
      </c>
      <c r="F25" s="21"/>
      <c r="G25">
        <v>6.608E-2</v>
      </c>
      <c r="H25">
        <v>1.32E-3</v>
      </c>
      <c r="I25" s="21">
        <f t="shared" si="1"/>
        <v>2.64E-3</v>
      </c>
      <c r="J25">
        <v>6.2269999999999999E-2</v>
      </c>
      <c r="K25">
        <v>8.4999999999999995E-4</v>
      </c>
      <c r="L25" s="21">
        <f t="shared" si="2"/>
        <v>1.6999999999999999E-3</v>
      </c>
      <c r="M25">
        <v>0.56730999999999998</v>
      </c>
      <c r="N25">
        <v>1.2279999999999999E-2</v>
      </c>
      <c r="O25" s="21">
        <f t="shared" si="3"/>
        <v>2.4559999999999998E-2</v>
      </c>
      <c r="Q25" s="50">
        <v>808.8</v>
      </c>
      <c r="R25" s="50">
        <v>41.39</v>
      </c>
      <c r="S25" s="51">
        <v>456.3</v>
      </c>
      <c r="T25" s="51">
        <v>7.95</v>
      </c>
      <c r="U25" s="51">
        <v>389.4</v>
      </c>
      <c r="V25" s="51">
        <v>5.13</v>
      </c>
      <c r="X25" s="23" t="e">
        <f ca="1">[1]!Age7corr(J25,G25,AA25)</f>
        <v>#NAME?</v>
      </c>
      <c r="Y25" s="23">
        <f t="shared" si="4"/>
        <v>7.95</v>
      </c>
      <c r="Z25" s="23"/>
      <c r="AA25" s="23">
        <f t="shared" si="5"/>
        <v>0.87106699999999992</v>
      </c>
      <c r="AC25" s="29">
        <f t="shared" si="6"/>
        <v>808.8</v>
      </c>
      <c r="AD25" s="29">
        <f t="shared" si="6"/>
        <v>41.39</v>
      </c>
      <c r="AE25" s="29" t="e">
        <f t="shared" ca="1" si="7"/>
        <v>#NAME?</v>
      </c>
      <c r="AF25" s="29">
        <f t="shared" si="8"/>
        <v>7.95</v>
      </c>
      <c r="AG25" s="29">
        <f t="shared" si="8"/>
        <v>389.4</v>
      </c>
      <c r="AH25" s="29">
        <f t="shared" si="8"/>
        <v>5.13</v>
      </c>
      <c r="AJ25" s="30" t="e">
        <f t="shared" ca="1" si="9"/>
        <v>#NAME?</v>
      </c>
      <c r="AK25" s="30" t="e">
        <f t="shared" ca="1" si="10"/>
        <v>#NAME?</v>
      </c>
      <c r="AL25" s="21"/>
      <c r="AM25" s="29" t="e">
        <f t="shared" ca="1" si="11"/>
        <v>#NAME?</v>
      </c>
      <c r="AN25" s="29" t="e">
        <f t="shared" ca="1" si="12"/>
        <v>#NAME?</v>
      </c>
      <c r="AO25" s="29" t="e">
        <f t="shared" ca="1" si="13"/>
        <v>#NAME?</v>
      </c>
    </row>
    <row r="26" spans="1:41">
      <c r="A26" t="s">
        <v>308</v>
      </c>
      <c r="F26" s="21"/>
      <c r="G26">
        <v>6.0720000000000003E-2</v>
      </c>
      <c r="H26">
        <v>1.2700000000000001E-3</v>
      </c>
      <c r="I26" s="21">
        <f t="shared" si="1"/>
        <v>2.5400000000000002E-3</v>
      </c>
      <c r="J26">
        <v>7.621E-2</v>
      </c>
      <c r="K26">
        <v>1.0499999999999999E-3</v>
      </c>
      <c r="L26" s="21">
        <f t="shared" si="2"/>
        <v>2.0999999999999999E-3</v>
      </c>
      <c r="M26">
        <v>0.63809000000000005</v>
      </c>
      <c r="N26">
        <v>1.438E-2</v>
      </c>
      <c r="O26" s="21">
        <f t="shared" si="3"/>
        <v>2.8760000000000001E-2</v>
      </c>
      <c r="Q26" s="50">
        <v>629.4</v>
      </c>
      <c r="R26" s="50">
        <v>44.33</v>
      </c>
      <c r="S26" s="51">
        <v>501.1</v>
      </c>
      <c r="T26" s="51">
        <v>8.92</v>
      </c>
      <c r="U26" s="51">
        <v>473.5</v>
      </c>
      <c r="V26" s="51">
        <v>6.3</v>
      </c>
      <c r="X26" s="23" t="e">
        <f ca="1">[1]!Age7corr(J26,G26,AA26)</f>
        <v>#NAME?</v>
      </c>
      <c r="Y26" s="23">
        <f t="shared" si="4"/>
        <v>8.92</v>
      </c>
      <c r="Z26" s="23"/>
      <c r="AA26" s="23">
        <f t="shared" si="5"/>
        <v>0.87509899999999996</v>
      </c>
      <c r="AC26" s="29">
        <f t="shared" si="6"/>
        <v>629.4</v>
      </c>
      <c r="AD26" s="29">
        <f t="shared" si="6"/>
        <v>44.33</v>
      </c>
      <c r="AE26" s="29" t="e">
        <f t="shared" ca="1" si="7"/>
        <v>#NAME?</v>
      </c>
      <c r="AF26" s="29">
        <f t="shared" si="8"/>
        <v>8.92</v>
      </c>
      <c r="AG26" s="29">
        <f t="shared" si="8"/>
        <v>473.5</v>
      </c>
      <c r="AH26" s="29">
        <f t="shared" si="8"/>
        <v>6.3</v>
      </c>
      <c r="AJ26" s="30" t="e">
        <f t="shared" ca="1" si="9"/>
        <v>#NAME?</v>
      </c>
      <c r="AK26" s="30" t="e">
        <f t="shared" ca="1" si="10"/>
        <v>#NAME?</v>
      </c>
      <c r="AL26" s="21"/>
      <c r="AM26" s="29" t="e">
        <f t="shared" ca="1" si="11"/>
        <v>#NAME?</v>
      </c>
      <c r="AN26" s="29" t="e">
        <f t="shared" ca="1" si="12"/>
        <v>#NAME?</v>
      </c>
      <c r="AO26" s="29" t="e">
        <f t="shared" ca="1" si="13"/>
        <v>#NAME?</v>
      </c>
    </row>
    <row r="27" spans="1:41">
      <c r="A27" t="s">
        <v>309</v>
      </c>
      <c r="F27" s="21"/>
      <c r="G27">
        <v>5.5939999999999997E-2</v>
      </c>
      <c r="H27">
        <v>1.1800000000000001E-3</v>
      </c>
      <c r="I27" s="21">
        <f t="shared" si="1"/>
        <v>2.3600000000000001E-3</v>
      </c>
      <c r="J27">
        <v>7.3139999999999997E-2</v>
      </c>
      <c r="K27">
        <v>9.8999999999999999E-4</v>
      </c>
      <c r="L27" s="21">
        <f t="shared" si="2"/>
        <v>1.98E-3</v>
      </c>
      <c r="M27">
        <v>0.56413000000000002</v>
      </c>
      <c r="N27">
        <v>1.265E-2</v>
      </c>
      <c r="O27" s="21">
        <f t="shared" si="3"/>
        <v>2.53E-2</v>
      </c>
      <c r="Q27" s="50">
        <v>449.7</v>
      </c>
      <c r="R27" s="50">
        <v>45.81</v>
      </c>
      <c r="S27" s="33">
        <v>454.2</v>
      </c>
      <c r="T27" s="33">
        <v>8.2100000000000009</v>
      </c>
      <c r="U27" s="33">
        <v>455.1</v>
      </c>
      <c r="V27" s="33">
        <v>5.94</v>
      </c>
      <c r="X27" s="23" t="e">
        <f ca="1">[1]!Age7corr(J27,G27,AA27)</f>
        <v>#NAME?</v>
      </c>
      <c r="Y27" s="23">
        <f t="shared" si="4"/>
        <v>8.2100000000000009</v>
      </c>
      <c r="Z27" s="23"/>
      <c r="AA27" s="23">
        <f t="shared" si="5"/>
        <v>0.87087799999999993</v>
      </c>
      <c r="AC27" s="29">
        <f t="shared" si="6"/>
        <v>449.7</v>
      </c>
      <c r="AD27" s="29">
        <f t="shared" si="6"/>
        <v>45.81</v>
      </c>
      <c r="AE27" s="29" t="e">
        <f t="shared" ca="1" si="7"/>
        <v>#NAME?</v>
      </c>
      <c r="AF27" s="29">
        <f t="shared" si="8"/>
        <v>8.2100000000000009</v>
      </c>
      <c r="AG27" s="29">
        <f t="shared" si="8"/>
        <v>455.1</v>
      </c>
      <c r="AH27" s="29">
        <f t="shared" si="8"/>
        <v>5.94</v>
      </c>
      <c r="AJ27" s="30" t="e">
        <f t="shared" ca="1" si="9"/>
        <v>#NAME?</v>
      </c>
      <c r="AK27" s="30" t="e">
        <f t="shared" ca="1" si="10"/>
        <v>#NAME?</v>
      </c>
      <c r="AL27" s="21"/>
      <c r="AM27" s="29" t="e">
        <f t="shared" ca="1" si="11"/>
        <v>#NAME?</v>
      </c>
      <c r="AN27" s="29" t="e">
        <f t="shared" ca="1" si="12"/>
        <v>#NAME?</v>
      </c>
      <c r="AO27" s="29" t="e">
        <f t="shared" ca="1" si="13"/>
        <v>#NAME?</v>
      </c>
    </row>
    <row r="28" spans="1:41">
      <c r="A28" t="s">
        <v>310</v>
      </c>
      <c r="F28" s="21"/>
      <c r="G28">
        <v>7.3050000000000004E-2</v>
      </c>
      <c r="H28">
        <v>1.17E-3</v>
      </c>
      <c r="I28" s="21">
        <f t="shared" si="1"/>
        <v>2.3400000000000001E-3</v>
      </c>
      <c r="J28">
        <v>4.2009999999999999E-2</v>
      </c>
      <c r="K28">
        <v>5.5000000000000003E-4</v>
      </c>
      <c r="L28" s="21">
        <f t="shared" si="2"/>
        <v>1.1000000000000001E-3</v>
      </c>
      <c r="M28">
        <v>0.42315999999999998</v>
      </c>
      <c r="N28">
        <v>7.62E-3</v>
      </c>
      <c r="O28" s="21">
        <f t="shared" si="3"/>
        <v>1.524E-2</v>
      </c>
      <c r="Q28" s="50">
        <v>1015.4</v>
      </c>
      <c r="R28" s="50">
        <v>32.159999999999997</v>
      </c>
      <c r="S28" s="51">
        <v>358.3</v>
      </c>
      <c r="T28" s="51">
        <v>5.43</v>
      </c>
      <c r="U28" s="51">
        <v>265.3</v>
      </c>
      <c r="V28" s="51">
        <v>3.42</v>
      </c>
      <c r="X28" s="23" t="e">
        <f ca="1">[1]!Age7corr(J28,G28,AA28)</f>
        <v>#NAME?</v>
      </c>
      <c r="Y28" s="23">
        <f t="shared" si="4"/>
        <v>5.43</v>
      </c>
      <c r="Z28" s="23"/>
      <c r="AA28" s="23">
        <f t="shared" si="5"/>
        <v>0.86224699999999999</v>
      </c>
      <c r="AC28" s="29">
        <f t="shared" si="6"/>
        <v>1015.4</v>
      </c>
      <c r="AD28" s="29">
        <f t="shared" si="6"/>
        <v>32.159999999999997</v>
      </c>
      <c r="AE28" s="29" t="e">
        <f t="shared" ca="1" si="7"/>
        <v>#NAME?</v>
      </c>
      <c r="AF28" s="29">
        <f t="shared" si="8"/>
        <v>5.43</v>
      </c>
      <c r="AG28" s="29">
        <f t="shared" si="8"/>
        <v>265.3</v>
      </c>
      <c r="AH28" s="29">
        <f t="shared" si="8"/>
        <v>3.42</v>
      </c>
      <c r="AJ28" s="30" t="e">
        <f t="shared" ca="1" si="9"/>
        <v>#NAME?</v>
      </c>
      <c r="AK28" s="30" t="e">
        <f t="shared" ca="1" si="10"/>
        <v>#NAME?</v>
      </c>
      <c r="AL28" s="21"/>
      <c r="AM28" s="29" t="e">
        <f t="shared" ca="1" si="11"/>
        <v>#NAME?</v>
      </c>
      <c r="AN28" s="29" t="e">
        <f t="shared" ca="1" si="12"/>
        <v>#NAME?</v>
      </c>
      <c r="AO28" s="29" t="e">
        <f t="shared" ca="1" si="13"/>
        <v>#NAME?</v>
      </c>
    </row>
    <row r="29" spans="1:41">
      <c r="A29" t="s">
        <v>311</v>
      </c>
      <c r="F29" s="21"/>
      <c r="G29">
        <v>6.055E-2</v>
      </c>
      <c r="H29">
        <v>1.41E-3</v>
      </c>
      <c r="I29" s="21">
        <f t="shared" si="1"/>
        <v>2.82E-3</v>
      </c>
      <c r="J29">
        <v>4.0039999999999999E-2</v>
      </c>
      <c r="K29">
        <v>5.6999999999999998E-4</v>
      </c>
      <c r="L29" s="21">
        <f t="shared" si="2"/>
        <v>1.14E-3</v>
      </c>
      <c r="M29">
        <v>0.33434000000000003</v>
      </c>
      <c r="N29">
        <v>8.3599999999999994E-3</v>
      </c>
      <c r="O29" s="21">
        <f t="shared" si="3"/>
        <v>1.6719999999999999E-2</v>
      </c>
      <c r="Q29" s="50">
        <v>623.20000000000005</v>
      </c>
      <c r="R29" s="50">
        <v>49.38</v>
      </c>
      <c r="S29" s="51">
        <v>292.89999999999998</v>
      </c>
      <c r="T29" s="51">
        <v>6.36</v>
      </c>
      <c r="U29" s="51">
        <v>253.1</v>
      </c>
      <c r="V29" s="51">
        <v>3.54</v>
      </c>
      <c r="X29" s="23" t="e">
        <f ca="1">[1]!Age7corr(J29,G29,AA29)</f>
        <v>#NAME?</v>
      </c>
      <c r="Y29" s="23">
        <f t="shared" si="4"/>
        <v>6.36</v>
      </c>
      <c r="Z29" s="23"/>
      <c r="AA29" s="23">
        <f t="shared" si="5"/>
        <v>0.85636099999999993</v>
      </c>
      <c r="AC29" s="29">
        <f t="shared" si="6"/>
        <v>623.20000000000005</v>
      </c>
      <c r="AD29" s="29">
        <f t="shared" si="6"/>
        <v>49.38</v>
      </c>
      <c r="AE29" s="29" t="e">
        <f t="shared" ca="1" si="7"/>
        <v>#NAME?</v>
      </c>
      <c r="AF29" s="29">
        <f t="shared" si="8"/>
        <v>6.36</v>
      </c>
      <c r="AG29" s="29">
        <f t="shared" si="8"/>
        <v>253.1</v>
      </c>
      <c r="AH29" s="29">
        <f t="shared" si="8"/>
        <v>3.54</v>
      </c>
      <c r="AJ29" s="30" t="e">
        <f t="shared" ca="1" si="9"/>
        <v>#NAME?</v>
      </c>
      <c r="AK29" s="30" t="e">
        <f t="shared" ca="1" si="10"/>
        <v>#NAME?</v>
      </c>
      <c r="AL29" s="21"/>
      <c r="AM29" s="29" t="e">
        <f t="shared" ca="1" si="11"/>
        <v>#NAME?</v>
      </c>
      <c r="AN29" s="29" t="e">
        <f t="shared" ca="1" si="12"/>
        <v>#NAME?</v>
      </c>
      <c r="AO29" s="29" t="e">
        <f t="shared" ca="1" si="13"/>
        <v>#NAME?</v>
      </c>
    </row>
    <row r="30" spans="1:41">
      <c r="A30" t="s">
        <v>312</v>
      </c>
      <c r="F30" s="21"/>
      <c r="G30">
        <v>0.17560000000000001</v>
      </c>
      <c r="H30">
        <v>2.99E-3</v>
      </c>
      <c r="I30" s="21">
        <f t="shared" si="1"/>
        <v>5.9800000000000001E-3</v>
      </c>
      <c r="J30">
        <v>0.47699000000000003</v>
      </c>
      <c r="K30">
        <v>6.1199999999999996E-3</v>
      </c>
      <c r="L30" s="21">
        <f t="shared" si="2"/>
        <v>1.2239999999999999E-2</v>
      </c>
      <c r="M30">
        <v>11.54881</v>
      </c>
      <c r="N30">
        <v>0.21517</v>
      </c>
      <c r="O30" s="21">
        <f t="shared" si="3"/>
        <v>0.43034</v>
      </c>
      <c r="Q30" s="50">
        <v>2611.6999999999998</v>
      </c>
      <c r="R30" s="50">
        <v>28.1</v>
      </c>
      <c r="S30" s="33">
        <v>2568.5</v>
      </c>
      <c r="T30" s="33">
        <v>17.41</v>
      </c>
      <c r="U30" s="33">
        <v>2514.1999999999998</v>
      </c>
      <c r="V30" s="33">
        <v>26.73</v>
      </c>
      <c r="X30" s="23" t="e">
        <f ca="1">[1]!Age7corr(J30,G30,AA30)</f>
        <v>#NAME?</v>
      </c>
      <c r="Y30" s="23">
        <f t="shared" si="4"/>
        <v>17.41</v>
      </c>
      <c r="Z30" s="23"/>
      <c r="AA30" s="23">
        <f t="shared" si="5"/>
        <v>1.0611649999999999</v>
      </c>
      <c r="AC30" s="29">
        <f t="shared" si="6"/>
        <v>2611.6999999999998</v>
      </c>
      <c r="AD30" s="29">
        <f t="shared" si="6"/>
        <v>28.1</v>
      </c>
      <c r="AE30" s="29" t="e">
        <f t="shared" ca="1" si="7"/>
        <v>#NAME?</v>
      </c>
      <c r="AF30" s="29">
        <f t="shared" si="8"/>
        <v>17.41</v>
      </c>
      <c r="AG30" s="29">
        <f t="shared" si="8"/>
        <v>2514.1999999999998</v>
      </c>
      <c r="AH30" s="29">
        <f t="shared" si="8"/>
        <v>26.73</v>
      </c>
      <c r="AJ30" s="30" t="e">
        <f t="shared" ca="1" si="9"/>
        <v>#NAME?</v>
      </c>
      <c r="AK30" s="30" t="e">
        <f t="shared" ca="1" si="10"/>
        <v>#NAME?</v>
      </c>
      <c r="AL30" s="21"/>
      <c r="AM30" s="29" t="e">
        <f t="shared" ca="1" si="11"/>
        <v>#NAME?</v>
      </c>
      <c r="AN30" s="29" t="e">
        <f t="shared" ca="1" si="12"/>
        <v>#NAME?</v>
      </c>
      <c r="AO30" s="29" t="e">
        <f t="shared" ca="1" si="13"/>
        <v>#NAME?</v>
      </c>
    </row>
    <row r="31" spans="1:41">
      <c r="A31" t="s">
        <v>313</v>
      </c>
      <c r="F31" s="21"/>
      <c r="G31">
        <v>5.6030000000000003E-2</v>
      </c>
      <c r="H31">
        <v>9.7999999999999997E-4</v>
      </c>
      <c r="I31" s="21">
        <f t="shared" si="1"/>
        <v>1.9599999999999999E-3</v>
      </c>
      <c r="J31">
        <v>4.8340000000000001E-2</v>
      </c>
      <c r="K31">
        <v>6.4999999999999997E-4</v>
      </c>
      <c r="L31" s="21">
        <f t="shared" si="2"/>
        <v>1.2999999999999999E-3</v>
      </c>
      <c r="M31">
        <v>0.37351000000000001</v>
      </c>
      <c r="N31">
        <v>7.3299999999999997E-3</v>
      </c>
      <c r="O31" s="21">
        <f t="shared" si="3"/>
        <v>1.4659999999999999E-2</v>
      </c>
      <c r="Q31" s="50">
        <v>453.3</v>
      </c>
      <c r="R31" s="50">
        <v>38.22</v>
      </c>
      <c r="S31" s="33">
        <v>322.2</v>
      </c>
      <c r="T31" s="33">
        <v>5.42</v>
      </c>
      <c r="U31" s="33">
        <v>304.3</v>
      </c>
      <c r="V31" s="33">
        <v>4</v>
      </c>
      <c r="X31" s="23" t="e">
        <f ca="1">[1]!Age7corr(J31,G31,AA31)</f>
        <v>#NAME?</v>
      </c>
      <c r="Y31" s="23">
        <f t="shared" si="4"/>
        <v>5.42</v>
      </c>
      <c r="Z31" s="23"/>
      <c r="AA31" s="23">
        <f t="shared" si="5"/>
        <v>0.85899799999999993</v>
      </c>
      <c r="AC31" s="29">
        <f t="shared" si="6"/>
        <v>453.3</v>
      </c>
      <c r="AD31" s="29">
        <f t="shared" si="6"/>
        <v>38.22</v>
      </c>
      <c r="AE31" s="29" t="e">
        <f t="shared" ca="1" si="7"/>
        <v>#NAME?</v>
      </c>
      <c r="AF31" s="29">
        <f t="shared" si="8"/>
        <v>5.42</v>
      </c>
      <c r="AG31" s="29">
        <f t="shared" si="8"/>
        <v>304.3</v>
      </c>
      <c r="AH31" s="29">
        <f t="shared" si="8"/>
        <v>4</v>
      </c>
      <c r="AJ31" s="30" t="e">
        <f t="shared" ca="1" si="9"/>
        <v>#NAME?</v>
      </c>
      <c r="AK31" s="30" t="e">
        <f t="shared" ca="1" si="10"/>
        <v>#NAME?</v>
      </c>
      <c r="AL31" s="21"/>
      <c r="AM31" s="29" t="e">
        <f t="shared" ca="1" si="11"/>
        <v>#NAME?</v>
      </c>
      <c r="AN31" s="29" t="e">
        <f t="shared" ca="1" si="12"/>
        <v>#NAME?</v>
      </c>
      <c r="AO31" s="29" t="e">
        <f t="shared" ca="1" si="13"/>
        <v>#NAME?</v>
      </c>
    </row>
    <row r="32" spans="1:41">
      <c r="A32" t="s">
        <v>314</v>
      </c>
      <c r="F32" s="21"/>
      <c r="G32">
        <v>5.4579999999999997E-2</v>
      </c>
      <c r="H32">
        <v>1.16E-3</v>
      </c>
      <c r="I32" s="21">
        <f t="shared" si="1"/>
        <v>2.32E-3</v>
      </c>
      <c r="J32">
        <v>5.1830000000000001E-2</v>
      </c>
      <c r="K32">
        <v>7.3999999999999999E-4</v>
      </c>
      <c r="L32" s="21">
        <f t="shared" si="2"/>
        <v>1.48E-3</v>
      </c>
      <c r="M32">
        <v>0.39012000000000002</v>
      </c>
      <c r="N32">
        <v>9.1400000000000006E-3</v>
      </c>
      <c r="O32" s="21">
        <f t="shared" si="3"/>
        <v>1.8280000000000001E-2</v>
      </c>
      <c r="Q32" s="50">
        <v>395</v>
      </c>
      <c r="R32" s="50">
        <v>46.75</v>
      </c>
      <c r="S32" s="33">
        <v>334.5</v>
      </c>
      <c r="T32" s="33">
        <v>6.68</v>
      </c>
      <c r="U32" s="33">
        <v>325.7</v>
      </c>
      <c r="V32" s="33">
        <v>4.5199999999999996</v>
      </c>
      <c r="X32" s="23" t="e">
        <f ca="1">[1]!Age7corr(J32,G32,AA32)</f>
        <v>#NAME?</v>
      </c>
      <c r="Y32" s="23">
        <f t="shared" si="4"/>
        <v>6.68</v>
      </c>
      <c r="Z32" s="23"/>
      <c r="AA32" s="23">
        <f t="shared" si="5"/>
        <v>0.86010500000000001</v>
      </c>
      <c r="AC32" s="29">
        <f t="shared" si="6"/>
        <v>395</v>
      </c>
      <c r="AD32" s="29">
        <f t="shared" si="6"/>
        <v>46.75</v>
      </c>
      <c r="AE32" s="29" t="e">
        <f t="shared" ca="1" si="7"/>
        <v>#NAME?</v>
      </c>
      <c r="AF32" s="29">
        <f t="shared" si="8"/>
        <v>6.68</v>
      </c>
      <c r="AG32" s="29">
        <f t="shared" si="8"/>
        <v>325.7</v>
      </c>
      <c r="AH32" s="29">
        <f t="shared" si="8"/>
        <v>4.5199999999999996</v>
      </c>
      <c r="AJ32" s="30" t="e">
        <f t="shared" ca="1" si="9"/>
        <v>#NAME?</v>
      </c>
      <c r="AK32" s="30" t="e">
        <f t="shared" ca="1" si="10"/>
        <v>#NAME?</v>
      </c>
      <c r="AL32" s="21"/>
      <c r="AM32" s="29" t="e">
        <f t="shared" ca="1" si="11"/>
        <v>#NAME?</v>
      </c>
      <c r="AN32" s="29" t="e">
        <f t="shared" ca="1" si="12"/>
        <v>#NAME?</v>
      </c>
      <c r="AO32" s="29" t="e">
        <f t="shared" ca="1" si="13"/>
        <v>#NAME?</v>
      </c>
    </row>
    <row r="33" spans="1:41">
      <c r="A33" t="s">
        <v>315</v>
      </c>
      <c r="F33" s="21"/>
      <c r="G33">
        <v>6.1890000000000001E-2</v>
      </c>
      <c r="H33">
        <v>1.6999999999999999E-3</v>
      </c>
      <c r="I33" s="21">
        <f t="shared" si="1"/>
        <v>3.3999999999999998E-3</v>
      </c>
      <c r="J33">
        <v>5.3969999999999997E-2</v>
      </c>
      <c r="K33">
        <v>7.9000000000000001E-4</v>
      </c>
      <c r="L33" s="21">
        <f t="shared" si="2"/>
        <v>1.58E-3</v>
      </c>
      <c r="M33">
        <v>0.46072999999999997</v>
      </c>
      <c r="N33">
        <v>1.3690000000000001E-2</v>
      </c>
      <c r="O33" s="21">
        <f t="shared" si="3"/>
        <v>2.7380000000000002E-2</v>
      </c>
      <c r="Q33" s="50">
        <v>670.4</v>
      </c>
      <c r="R33" s="50">
        <v>57.84</v>
      </c>
      <c r="S33" s="51">
        <v>384.8</v>
      </c>
      <c r="T33" s="51">
        <v>9.52</v>
      </c>
      <c r="U33" s="51">
        <v>338.9</v>
      </c>
      <c r="V33" s="51">
        <v>4.8</v>
      </c>
      <c r="X33" s="23" t="e">
        <f ca="1">[1]!Age7corr(J33,G33,AA33)</f>
        <v>#NAME?</v>
      </c>
      <c r="Y33" s="23">
        <f t="shared" si="4"/>
        <v>9.52</v>
      </c>
      <c r="Z33" s="23"/>
      <c r="AA33" s="23">
        <f t="shared" si="5"/>
        <v>0.86463199999999996</v>
      </c>
      <c r="AC33" s="29">
        <f t="shared" si="6"/>
        <v>670.4</v>
      </c>
      <c r="AD33" s="29">
        <f t="shared" si="6"/>
        <v>57.84</v>
      </c>
      <c r="AE33" s="29" t="e">
        <f t="shared" ca="1" si="7"/>
        <v>#NAME?</v>
      </c>
      <c r="AF33" s="29">
        <f t="shared" si="8"/>
        <v>9.52</v>
      </c>
      <c r="AG33" s="29">
        <f t="shared" si="8"/>
        <v>338.9</v>
      </c>
      <c r="AH33" s="29">
        <f t="shared" si="8"/>
        <v>4.8</v>
      </c>
      <c r="AJ33" s="30" t="e">
        <f t="shared" ca="1" si="9"/>
        <v>#NAME?</v>
      </c>
      <c r="AK33" s="30" t="e">
        <f t="shared" ca="1" si="10"/>
        <v>#NAME?</v>
      </c>
      <c r="AL33" s="21"/>
      <c r="AM33" s="29" t="e">
        <f t="shared" ca="1" si="11"/>
        <v>#NAME?</v>
      </c>
      <c r="AN33" s="29" t="e">
        <f t="shared" ca="1" si="12"/>
        <v>#NAME?</v>
      </c>
      <c r="AO33" s="29" t="e">
        <f t="shared" ca="1" si="13"/>
        <v>#NAME?</v>
      </c>
    </row>
    <row r="34" spans="1:41">
      <c r="A34" t="s">
        <v>316</v>
      </c>
      <c r="F34" s="21"/>
      <c r="G34">
        <v>5.5690000000000003E-2</v>
      </c>
      <c r="H34">
        <v>1.2899999999999999E-3</v>
      </c>
      <c r="I34" s="21">
        <f t="shared" si="1"/>
        <v>2.5799999999999998E-3</v>
      </c>
      <c r="J34">
        <v>3.8039999999999997E-2</v>
      </c>
      <c r="K34">
        <v>5.2999999999999998E-4</v>
      </c>
      <c r="L34" s="21">
        <f t="shared" si="2"/>
        <v>1.06E-3</v>
      </c>
      <c r="M34">
        <v>0.29214000000000001</v>
      </c>
      <c r="N34">
        <v>7.2500000000000004E-3</v>
      </c>
      <c r="O34" s="21">
        <f t="shared" si="3"/>
        <v>1.4500000000000001E-2</v>
      </c>
      <c r="Q34" s="50">
        <v>439.8</v>
      </c>
      <c r="R34" s="50">
        <v>50.28</v>
      </c>
      <c r="S34" s="33">
        <v>260.2</v>
      </c>
      <c r="T34" s="33">
        <v>5.7</v>
      </c>
      <c r="U34" s="33">
        <v>240.7</v>
      </c>
      <c r="V34" s="33">
        <v>3.31</v>
      </c>
      <c r="X34" s="23" t="e">
        <f ca="1">[1]!Age7corr(J34,G34,AA34)</f>
        <v>#NAME?</v>
      </c>
      <c r="Y34" s="23">
        <f t="shared" si="4"/>
        <v>5.7</v>
      </c>
      <c r="Z34" s="23"/>
      <c r="AA34" s="23">
        <f t="shared" si="5"/>
        <v>0.85341800000000001</v>
      </c>
      <c r="AC34" s="29">
        <f t="shared" si="6"/>
        <v>439.8</v>
      </c>
      <c r="AD34" s="29">
        <f t="shared" si="6"/>
        <v>50.28</v>
      </c>
      <c r="AE34" s="29" t="e">
        <f t="shared" ca="1" si="7"/>
        <v>#NAME?</v>
      </c>
      <c r="AF34" s="29">
        <f t="shared" si="8"/>
        <v>5.7</v>
      </c>
      <c r="AG34" s="29">
        <f t="shared" si="8"/>
        <v>240.7</v>
      </c>
      <c r="AH34" s="29">
        <f t="shared" si="8"/>
        <v>3.31</v>
      </c>
      <c r="AJ34" s="30" t="e">
        <f t="shared" ca="1" si="9"/>
        <v>#NAME?</v>
      </c>
      <c r="AK34" s="30" t="e">
        <f t="shared" ca="1" si="10"/>
        <v>#NAME?</v>
      </c>
      <c r="AL34" s="21"/>
      <c r="AM34" s="29" t="e">
        <f t="shared" ca="1" si="11"/>
        <v>#NAME?</v>
      </c>
      <c r="AN34" s="29" t="e">
        <f t="shared" ca="1" si="12"/>
        <v>#NAME?</v>
      </c>
      <c r="AO34" s="29" t="e">
        <f t="shared" ca="1" si="13"/>
        <v>#NAME?</v>
      </c>
    </row>
    <row r="35" spans="1:41">
      <c r="A35" t="s">
        <v>317</v>
      </c>
      <c r="F35" s="21"/>
      <c r="G35">
        <v>5.4699999999999999E-2</v>
      </c>
      <c r="H35">
        <v>1.1299999999999999E-3</v>
      </c>
      <c r="I35" s="21">
        <f t="shared" si="1"/>
        <v>2.2599999999999999E-3</v>
      </c>
      <c r="J35">
        <v>5.3260000000000002E-2</v>
      </c>
      <c r="K35">
        <v>7.2000000000000005E-4</v>
      </c>
      <c r="L35" s="21">
        <f t="shared" si="2"/>
        <v>1.4400000000000001E-3</v>
      </c>
      <c r="M35">
        <v>0.40150000000000002</v>
      </c>
      <c r="N35">
        <v>8.7399999999999995E-3</v>
      </c>
      <c r="O35" s="21">
        <f t="shared" si="3"/>
        <v>1.7479999999999999E-2</v>
      </c>
      <c r="Q35" s="50">
        <v>400.1</v>
      </c>
      <c r="R35" s="50">
        <v>45.22</v>
      </c>
      <c r="S35" s="33">
        <v>342.7</v>
      </c>
      <c r="T35" s="33">
        <v>6.33</v>
      </c>
      <c r="U35" s="33">
        <v>334.5</v>
      </c>
      <c r="V35" s="33">
        <v>4.3899999999999997</v>
      </c>
      <c r="X35" s="23" t="e">
        <f ca="1">[1]!Age7corr(J35,G35,AA35)</f>
        <v>#NAME?</v>
      </c>
      <c r="Y35" s="23">
        <f t="shared" si="4"/>
        <v>6.33</v>
      </c>
      <c r="Z35" s="23"/>
      <c r="AA35" s="23">
        <f t="shared" si="5"/>
        <v>0.86084299999999991</v>
      </c>
      <c r="AC35" s="29">
        <f t="shared" si="6"/>
        <v>400.1</v>
      </c>
      <c r="AD35" s="29">
        <f t="shared" si="6"/>
        <v>45.22</v>
      </c>
      <c r="AE35" s="29" t="e">
        <f t="shared" ca="1" si="7"/>
        <v>#NAME?</v>
      </c>
      <c r="AF35" s="29">
        <f t="shared" si="8"/>
        <v>6.33</v>
      </c>
      <c r="AG35" s="29">
        <f t="shared" si="8"/>
        <v>334.5</v>
      </c>
      <c r="AH35" s="29">
        <f t="shared" si="8"/>
        <v>4.3899999999999997</v>
      </c>
      <c r="AJ35" s="30" t="e">
        <f t="shared" ca="1" si="9"/>
        <v>#NAME?</v>
      </c>
      <c r="AK35" s="30" t="e">
        <f t="shared" ca="1" si="10"/>
        <v>#NAME?</v>
      </c>
      <c r="AL35" s="21"/>
      <c r="AM35" s="29" t="e">
        <f t="shared" ca="1" si="11"/>
        <v>#NAME?</v>
      </c>
      <c r="AN35" s="29" t="e">
        <f t="shared" ca="1" si="12"/>
        <v>#NAME?</v>
      </c>
      <c r="AO35" s="29" t="e">
        <f t="shared" ca="1" si="13"/>
        <v>#NAME?</v>
      </c>
    </row>
    <row r="36" spans="1:41">
      <c r="A36" t="s">
        <v>318</v>
      </c>
      <c r="F36" s="21"/>
      <c r="G36">
        <v>9.3810000000000004E-2</v>
      </c>
      <c r="H36">
        <v>1.42E-3</v>
      </c>
      <c r="I36" s="21">
        <f t="shared" si="1"/>
        <v>2.8400000000000001E-3</v>
      </c>
      <c r="J36">
        <v>0.30008000000000001</v>
      </c>
      <c r="K36">
        <v>3.8300000000000001E-3</v>
      </c>
      <c r="L36" s="21">
        <f t="shared" si="2"/>
        <v>7.6600000000000001E-3</v>
      </c>
      <c r="M36">
        <v>3.8776700000000002</v>
      </c>
      <c r="N36">
        <v>6.4049999999999996E-2</v>
      </c>
      <c r="O36" s="21">
        <f t="shared" si="3"/>
        <v>0.12809999999999999</v>
      </c>
      <c r="Q36" s="50">
        <v>1504.3</v>
      </c>
      <c r="R36" s="50">
        <v>28.27</v>
      </c>
      <c r="S36" s="33">
        <v>1609</v>
      </c>
      <c r="T36" s="33">
        <v>13.33</v>
      </c>
      <c r="U36" s="33">
        <v>1691.7</v>
      </c>
      <c r="V36" s="33">
        <v>19.010000000000002</v>
      </c>
      <c r="X36" s="23" t="e">
        <f ca="1">[1]!Age7corr(J36,G36,AA36)</f>
        <v>#NAME?</v>
      </c>
      <c r="Y36" s="23">
        <f t="shared" si="4"/>
        <v>13.33</v>
      </c>
      <c r="Z36" s="23"/>
      <c r="AA36" s="23">
        <f t="shared" si="5"/>
        <v>0.97480999999999995</v>
      </c>
      <c r="AC36" s="29">
        <f t="shared" si="6"/>
        <v>1504.3</v>
      </c>
      <c r="AD36" s="29">
        <f t="shared" si="6"/>
        <v>28.27</v>
      </c>
      <c r="AE36" s="29" t="e">
        <f t="shared" ca="1" si="7"/>
        <v>#NAME?</v>
      </c>
      <c r="AF36" s="29">
        <f t="shared" si="8"/>
        <v>13.33</v>
      </c>
      <c r="AG36" s="29">
        <f t="shared" si="8"/>
        <v>1691.7</v>
      </c>
      <c r="AH36" s="29">
        <f t="shared" si="8"/>
        <v>19.010000000000002</v>
      </c>
      <c r="AJ36" s="30" t="e">
        <f t="shared" ca="1" si="9"/>
        <v>#NAME?</v>
      </c>
      <c r="AK36" s="30" t="e">
        <f t="shared" ca="1" si="10"/>
        <v>#NAME?</v>
      </c>
      <c r="AL36" s="21"/>
      <c r="AM36" s="29" t="e">
        <f t="shared" ca="1" si="11"/>
        <v>#NAME?</v>
      </c>
      <c r="AN36" s="29" t="e">
        <f t="shared" ca="1" si="12"/>
        <v>#NAME?</v>
      </c>
      <c r="AO36" s="29" t="e">
        <f t="shared" ca="1" si="13"/>
        <v>#NAME?</v>
      </c>
    </row>
    <row r="37" spans="1:41">
      <c r="A37" t="s">
        <v>319</v>
      </c>
      <c r="F37" s="21"/>
      <c r="G37">
        <v>5.4350000000000002E-2</v>
      </c>
      <c r="H37">
        <v>1.8799999999999999E-3</v>
      </c>
      <c r="I37" s="21">
        <f t="shared" si="1"/>
        <v>3.7599999999999999E-3</v>
      </c>
      <c r="J37">
        <v>5.3019999999999998E-2</v>
      </c>
      <c r="K37">
        <v>8.3000000000000001E-4</v>
      </c>
      <c r="L37" s="21">
        <f t="shared" si="2"/>
        <v>1.66E-3</v>
      </c>
      <c r="M37">
        <v>0.39721000000000001</v>
      </c>
      <c r="N37">
        <v>1.393E-2</v>
      </c>
      <c r="O37" s="21">
        <f t="shared" si="3"/>
        <v>2.7859999999999999E-2</v>
      </c>
      <c r="Q37" s="50">
        <v>385.5</v>
      </c>
      <c r="R37" s="50">
        <v>75.36</v>
      </c>
      <c r="S37" s="33">
        <v>339.6</v>
      </c>
      <c r="T37" s="33">
        <v>10.130000000000001</v>
      </c>
      <c r="U37" s="33">
        <v>333.1</v>
      </c>
      <c r="V37" s="33">
        <v>5.0999999999999996</v>
      </c>
      <c r="X37" s="23" t="e">
        <f ca="1">[1]!Age7corr(J37,G37,AA37)</f>
        <v>#NAME?</v>
      </c>
      <c r="Y37" s="23">
        <f t="shared" si="4"/>
        <v>10.130000000000001</v>
      </c>
      <c r="Z37" s="23"/>
      <c r="AA37" s="23">
        <f t="shared" si="5"/>
        <v>0.860564</v>
      </c>
      <c r="AC37" s="29">
        <f t="shared" si="6"/>
        <v>385.5</v>
      </c>
      <c r="AD37" s="29">
        <f t="shared" si="6"/>
        <v>75.36</v>
      </c>
      <c r="AE37" s="29" t="e">
        <f t="shared" ca="1" si="7"/>
        <v>#NAME?</v>
      </c>
      <c r="AF37" s="29">
        <f t="shared" si="8"/>
        <v>10.130000000000001</v>
      </c>
      <c r="AG37" s="29">
        <f t="shared" si="8"/>
        <v>333.1</v>
      </c>
      <c r="AH37" s="29">
        <f t="shared" si="8"/>
        <v>5.0999999999999996</v>
      </c>
      <c r="AJ37" s="30" t="e">
        <f t="shared" ca="1" si="9"/>
        <v>#NAME?</v>
      </c>
      <c r="AK37" s="30" t="e">
        <f t="shared" ca="1" si="10"/>
        <v>#NAME?</v>
      </c>
      <c r="AL37" s="21"/>
      <c r="AM37" s="29" t="e">
        <f t="shared" ca="1" si="11"/>
        <v>#NAME?</v>
      </c>
      <c r="AN37" s="29" t="e">
        <f t="shared" ca="1" si="12"/>
        <v>#NAME?</v>
      </c>
      <c r="AO37" s="29" t="e">
        <f t="shared" ca="1" si="13"/>
        <v>#NAME?</v>
      </c>
    </row>
    <row r="38" spans="1:41">
      <c r="A38" t="s">
        <v>320</v>
      </c>
      <c r="F38" s="21"/>
      <c r="G38">
        <v>0.11119</v>
      </c>
      <c r="H38">
        <v>1.6299999999999999E-3</v>
      </c>
      <c r="I38" s="21">
        <f t="shared" si="1"/>
        <v>3.2599999999999999E-3</v>
      </c>
      <c r="J38">
        <v>0.28388000000000002</v>
      </c>
      <c r="K38">
        <v>3.6800000000000001E-3</v>
      </c>
      <c r="L38" s="21">
        <f t="shared" si="2"/>
        <v>7.3600000000000002E-3</v>
      </c>
      <c r="M38">
        <v>4.35229</v>
      </c>
      <c r="N38">
        <v>7.1370000000000003E-2</v>
      </c>
      <c r="O38" s="21">
        <f t="shared" si="3"/>
        <v>0.14274000000000001</v>
      </c>
      <c r="Q38" s="50">
        <v>1818.9</v>
      </c>
      <c r="R38" s="50">
        <v>26.45</v>
      </c>
      <c r="S38" s="51">
        <v>1703.3</v>
      </c>
      <c r="T38" s="51">
        <v>13.54</v>
      </c>
      <c r="U38" s="51">
        <v>1610.9</v>
      </c>
      <c r="V38" s="51">
        <v>18.5</v>
      </c>
      <c r="X38" s="23" t="e">
        <f ca="1">[1]!Age7corr(J38,G38,AA38)</f>
        <v>#NAME?</v>
      </c>
      <c r="Y38" s="23">
        <f t="shared" si="4"/>
        <v>13.54</v>
      </c>
      <c r="Z38" s="23"/>
      <c r="AA38" s="23">
        <f t="shared" si="5"/>
        <v>0.98329699999999998</v>
      </c>
      <c r="AC38" s="29">
        <f t="shared" si="6"/>
        <v>1818.9</v>
      </c>
      <c r="AD38" s="29">
        <f t="shared" si="6"/>
        <v>26.45</v>
      </c>
      <c r="AE38" s="29" t="e">
        <f t="shared" ca="1" si="7"/>
        <v>#NAME?</v>
      </c>
      <c r="AF38" s="29">
        <f t="shared" si="8"/>
        <v>13.54</v>
      </c>
      <c r="AG38" s="29">
        <f t="shared" si="8"/>
        <v>1610.9</v>
      </c>
      <c r="AH38" s="29">
        <f t="shared" si="8"/>
        <v>18.5</v>
      </c>
      <c r="AJ38" s="30" t="e">
        <f t="shared" ca="1" si="9"/>
        <v>#NAME?</v>
      </c>
      <c r="AK38" s="30" t="e">
        <f t="shared" ca="1" si="10"/>
        <v>#NAME?</v>
      </c>
      <c r="AL38" s="21"/>
      <c r="AM38" s="29" t="e">
        <f t="shared" ca="1" si="11"/>
        <v>#NAME?</v>
      </c>
      <c r="AN38" s="29" t="e">
        <f t="shared" ca="1" si="12"/>
        <v>#NAME?</v>
      </c>
      <c r="AO38" s="29" t="e">
        <f t="shared" ca="1" si="13"/>
        <v>#NAME?</v>
      </c>
    </row>
    <row r="39" spans="1:41">
      <c r="A39" t="s">
        <v>321</v>
      </c>
      <c r="F39" s="21"/>
      <c r="G39">
        <v>6.3E-2</v>
      </c>
      <c r="H39">
        <v>1.09E-3</v>
      </c>
      <c r="I39" s="21">
        <f t="shared" si="1"/>
        <v>2.1800000000000001E-3</v>
      </c>
      <c r="J39">
        <v>8.3790000000000003E-2</v>
      </c>
      <c r="K39">
        <v>1.09E-3</v>
      </c>
      <c r="L39" s="21">
        <f t="shared" si="2"/>
        <v>2.1800000000000001E-3</v>
      </c>
      <c r="M39">
        <v>0.72741999999999996</v>
      </c>
      <c r="N39">
        <v>1.3480000000000001E-2</v>
      </c>
      <c r="O39" s="21">
        <f t="shared" si="3"/>
        <v>2.6960000000000001E-2</v>
      </c>
      <c r="Q39" s="50">
        <v>708.1</v>
      </c>
      <c r="R39" s="50">
        <v>36.44</v>
      </c>
      <c r="S39" s="51">
        <v>555</v>
      </c>
      <c r="T39" s="51">
        <v>7.92</v>
      </c>
      <c r="U39" s="51">
        <v>518.70000000000005</v>
      </c>
      <c r="V39" s="51">
        <v>6.46</v>
      </c>
      <c r="X39" s="23" t="e">
        <f ca="1">[1]!Age7corr(J39,G39,AA39)</f>
        <v>#NAME?</v>
      </c>
      <c r="Y39" s="23">
        <f t="shared" si="4"/>
        <v>7.92</v>
      </c>
      <c r="Z39" s="23"/>
      <c r="AA39" s="23">
        <f t="shared" si="5"/>
        <v>0.87995000000000001</v>
      </c>
      <c r="AC39" s="29">
        <f t="shared" si="6"/>
        <v>708.1</v>
      </c>
      <c r="AD39" s="29">
        <f t="shared" si="6"/>
        <v>36.44</v>
      </c>
      <c r="AE39" s="29" t="e">
        <f t="shared" ca="1" si="7"/>
        <v>#NAME?</v>
      </c>
      <c r="AF39" s="29">
        <f t="shared" si="8"/>
        <v>7.92</v>
      </c>
      <c r="AG39" s="29">
        <f t="shared" si="8"/>
        <v>518.70000000000005</v>
      </c>
      <c r="AH39" s="29">
        <f t="shared" si="8"/>
        <v>6.46</v>
      </c>
      <c r="AJ39" s="30" t="e">
        <f t="shared" ca="1" si="9"/>
        <v>#NAME?</v>
      </c>
      <c r="AK39" s="30" t="e">
        <f t="shared" ca="1" si="10"/>
        <v>#NAME?</v>
      </c>
      <c r="AL39" s="21"/>
      <c r="AM39" s="29" t="e">
        <f t="shared" ca="1" si="11"/>
        <v>#NAME?</v>
      </c>
      <c r="AN39" s="29" t="e">
        <f t="shared" ca="1" si="12"/>
        <v>#NAME?</v>
      </c>
      <c r="AO39" s="29" t="e">
        <f t="shared" ca="1" si="13"/>
        <v>#NAME?</v>
      </c>
    </row>
    <row r="40" spans="1:41">
      <c r="A40" t="s">
        <v>322</v>
      </c>
      <c r="F40" s="21"/>
      <c r="G40">
        <v>0.15218999999999999</v>
      </c>
      <c r="H40">
        <v>2.4199999999999998E-3</v>
      </c>
      <c r="I40" s="21">
        <f t="shared" si="1"/>
        <v>4.8399999999999997E-3</v>
      </c>
      <c r="J40">
        <v>0.42447000000000001</v>
      </c>
      <c r="K40">
        <v>5.4200000000000003E-3</v>
      </c>
      <c r="L40" s="21">
        <f t="shared" si="2"/>
        <v>1.0840000000000001E-2</v>
      </c>
      <c r="M40">
        <v>8.8989999999999991</v>
      </c>
      <c r="N40">
        <v>0.15311</v>
      </c>
      <c r="O40" s="21">
        <f t="shared" si="3"/>
        <v>0.30621999999999999</v>
      </c>
      <c r="Q40" s="50">
        <v>2370.6999999999998</v>
      </c>
      <c r="R40" s="50">
        <v>26.89</v>
      </c>
      <c r="S40" s="33">
        <v>2327.6999999999998</v>
      </c>
      <c r="T40" s="33">
        <v>15.71</v>
      </c>
      <c r="U40" s="33">
        <v>2280.6999999999998</v>
      </c>
      <c r="V40" s="33">
        <v>24.53</v>
      </c>
      <c r="X40" s="23" t="e">
        <f ca="1">[1]!Age7corr(J40,G40,AA40)</f>
        <v>#NAME?</v>
      </c>
      <c r="Y40" s="23">
        <f t="shared" si="4"/>
        <v>15.71</v>
      </c>
      <c r="Z40" s="23"/>
      <c r="AA40" s="23">
        <f t="shared" si="5"/>
        <v>1.039493</v>
      </c>
      <c r="AC40" s="29">
        <f t="shared" si="6"/>
        <v>2370.6999999999998</v>
      </c>
      <c r="AD40" s="29">
        <f t="shared" si="6"/>
        <v>26.89</v>
      </c>
      <c r="AE40" s="29" t="e">
        <f t="shared" ca="1" si="7"/>
        <v>#NAME?</v>
      </c>
      <c r="AF40" s="29">
        <f t="shared" si="8"/>
        <v>15.71</v>
      </c>
      <c r="AG40" s="29">
        <f t="shared" si="8"/>
        <v>2280.6999999999998</v>
      </c>
      <c r="AH40" s="29">
        <f t="shared" si="8"/>
        <v>24.53</v>
      </c>
      <c r="AJ40" s="30" t="e">
        <f t="shared" ca="1" si="9"/>
        <v>#NAME?</v>
      </c>
      <c r="AK40" s="30" t="e">
        <f t="shared" ca="1" si="10"/>
        <v>#NAME?</v>
      </c>
      <c r="AL40" s="21"/>
      <c r="AM40" s="29" t="e">
        <f t="shared" ca="1" si="11"/>
        <v>#NAME?</v>
      </c>
      <c r="AN40" s="29" t="e">
        <f t="shared" ca="1" si="12"/>
        <v>#NAME?</v>
      </c>
      <c r="AO40" s="29" t="e">
        <f t="shared" ca="1" si="13"/>
        <v>#NAME?</v>
      </c>
    </row>
    <row r="41" spans="1:41">
      <c r="A41" t="s">
        <v>323</v>
      </c>
      <c r="F41" s="21"/>
      <c r="G41">
        <v>7.5700000000000003E-2</v>
      </c>
      <c r="H41">
        <v>2.4399999999999999E-3</v>
      </c>
      <c r="I41" s="21">
        <f t="shared" si="1"/>
        <v>4.8799999999999998E-3</v>
      </c>
      <c r="J41">
        <v>5.4179999999999999E-2</v>
      </c>
      <c r="K41">
        <v>7.9000000000000001E-4</v>
      </c>
      <c r="L41" s="21">
        <f t="shared" si="2"/>
        <v>1.58E-3</v>
      </c>
      <c r="M41">
        <v>0.56306999999999996</v>
      </c>
      <c r="N41">
        <v>1.8089999999999998E-2</v>
      </c>
      <c r="O41" s="21">
        <f t="shared" si="3"/>
        <v>3.6179999999999997E-2</v>
      </c>
      <c r="Q41" s="50">
        <v>1087.3</v>
      </c>
      <c r="R41" s="50">
        <v>63.31</v>
      </c>
      <c r="S41" s="51">
        <v>453.5</v>
      </c>
      <c r="T41" s="51">
        <v>11.75</v>
      </c>
      <c r="U41" s="51">
        <v>340.2</v>
      </c>
      <c r="V41" s="51">
        <v>4.83</v>
      </c>
      <c r="X41" s="23" t="e">
        <f ca="1">[1]!Age7corr(J41,G41,AA41)</f>
        <v>#NAME?</v>
      </c>
      <c r="Y41" s="23">
        <f t="shared" si="4"/>
        <v>11.75</v>
      </c>
      <c r="Z41" s="23"/>
      <c r="AA41" s="23">
        <f t="shared" si="5"/>
        <v>0.87081500000000001</v>
      </c>
      <c r="AC41" s="29">
        <f t="shared" si="6"/>
        <v>1087.3</v>
      </c>
      <c r="AD41" s="29">
        <f t="shared" si="6"/>
        <v>63.31</v>
      </c>
      <c r="AE41" s="29" t="e">
        <f t="shared" ca="1" si="7"/>
        <v>#NAME?</v>
      </c>
      <c r="AF41" s="29">
        <f t="shared" si="8"/>
        <v>11.75</v>
      </c>
      <c r="AG41" s="29">
        <f t="shared" si="8"/>
        <v>340.2</v>
      </c>
      <c r="AH41" s="29">
        <f t="shared" si="8"/>
        <v>4.83</v>
      </c>
      <c r="AJ41" s="30" t="e">
        <f t="shared" ca="1" si="9"/>
        <v>#NAME?</v>
      </c>
      <c r="AK41" s="30" t="e">
        <f t="shared" ca="1" si="10"/>
        <v>#NAME?</v>
      </c>
      <c r="AL41" s="21"/>
      <c r="AM41" s="29" t="e">
        <f t="shared" ca="1" si="11"/>
        <v>#NAME?</v>
      </c>
      <c r="AN41" s="29" t="e">
        <f t="shared" ca="1" si="12"/>
        <v>#NAME?</v>
      </c>
      <c r="AO41" s="29" t="e">
        <f t="shared" ca="1" si="13"/>
        <v>#NAME?</v>
      </c>
    </row>
    <row r="42" spans="1:41">
      <c r="A42" t="s">
        <v>324</v>
      </c>
      <c r="F42" s="21"/>
      <c r="G42">
        <v>5.9130000000000002E-2</v>
      </c>
      <c r="H42">
        <v>1.0499999999999999E-3</v>
      </c>
      <c r="I42" s="21">
        <f t="shared" si="1"/>
        <v>2.0999999999999999E-3</v>
      </c>
      <c r="J42">
        <v>5.0990000000000001E-2</v>
      </c>
      <c r="K42">
        <v>6.8000000000000005E-4</v>
      </c>
      <c r="L42" s="21">
        <f t="shared" si="2"/>
        <v>1.3600000000000001E-3</v>
      </c>
      <c r="M42">
        <v>0.41563</v>
      </c>
      <c r="N42">
        <v>7.9900000000000006E-3</v>
      </c>
      <c r="O42" s="21">
        <f t="shared" si="3"/>
        <v>1.5980000000000001E-2</v>
      </c>
      <c r="Q42" s="50">
        <v>571.79999999999995</v>
      </c>
      <c r="R42" s="50">
        <v>38.31</v>
      </c>
      <c r="S42" s="51">
        <v>352.9</v>
      </c>
      <c r="T42" s="51">
        <v>5.73</v>
      </c>
      <c r="U42" s="51">
        <v>320.60000000000002</v>
      </c>
      <c r="V42" s="51">
        <v>4.17</v>
      </c>
      <c r="X42" s="23" t="e">
        <f ca="1">[1]!Age7corr(J42,G42,AA42)</f>
        <v>#NAME?</v>
      </c>
      <c r="Y42" s="23">
        <f t="shared" si="4"/>
        <v>5.73</v>
      </c>
      <c r="Z42" s="23"/>
      <c r="AA42" s="23">
        <f t="shared" si="5"/>
        <v>0.861761</v>
      </c>
      <c r="AC42" s="29">
        <f t="shared" si="6"/>
        <v>571.79999999999995</v>
      </c>
      <c r="AD42" s="29">
        <f t="shared" si="6"/>
        <v>38.31</v>
      </c>
      <c r="AE42" s="29" t="e">
        <f t="shared" ca="1" si="7"/>
        <v>#NAME?</v>
      </c>
      <c r="AF42" s="29">
        <f t="shared" si="8"/>
        <v>5.73</v>
      </c>
      <c r="AG42" s="29">
        <f t="shared" si="8"/>
        <v>320.60000000000002</v>
      </c>
      <c r="AH42" s="29">
        <f t="shared" si="8"/>
        <v>4.17</v>
      </c>
      <c r="AJ42" s="30" t="e">
        <f t="shared" ca="1" si="9"/>
        <v>#NAME?</v>
      </c>
      <c r="AK42" s="30" t="e">
        <f t="shared" ca="1" si="10"/>
        <v>#NAME?</v>
      </c>
      <c r="AL42" s="21"/>
      <c r="AM42" s="29" t="e">
        <f t="shared" ca="1" si="11"/>
        <v>#NAME?</v>
      </c>
      <c r="AN42" s="29" t="e">
        <f t="shared" ca="1" si="12"/>
        <v>#NAME?</v>
      </c>
      <c r="AO42" s="29" t="e">
        <f t="shared" ca="1" si="13"/>
        <v>#NAME?</v>
      </c>
    </row>
    <row r="43" spans="1:41">
      <c r="A43" t="s">
        <v>325</v>
      </c>
      <c r="F43" s="21"/>
      <c r="G43">
        <v>5.8900000000000001E-2</v>
      </c>
      <c r="H43">
        <v>1.06E-3</v>
      </c>
      <c r="I43" s="21">
        <f t="shared" si="1"/>
        <v>2.1199999999999999E-3</v>
      </c>
      <c r="J43">
        <v>4.9450000000000001E-2</v>
      </c>
      <c r="K43">
        <v>6.7000000000000002E-4</v>
      </c>
      <c r="L43" s="21">
        <f t="shared" si="2"/>
        <v>1.34E-3</v>
      </c>
      <c r="M43">
        <v>0.40155000000000002</v>
      </c>
      <c r="N43">
        <v>7.8499999999999993E-3</v>
      </c>
      <c r="O43" s="21">
        <f t="shared" si="3"/>
        <v>1.5699999999999999E-2</v>
      </c>
      <c r="Q43" s="50">
        <v>563.29999999999995</v>
      </c>
      <c r="R43" s="50">
        <v>38.76</v>
      </c>
      <c r="S43" s="51">
        <v>342.8</v>
      </c>
      <c r="T43" s="51">
        <v>5.68</v>
      </c>
      <c r="U43" s="51">
        <v>311.2</v>
      </c>
      <c r="V43" s="51">
        <v>4.12</v>
      </c>
      <c r="X43" s="23" t="e">
        <f ca="1">[1]!Age7corr(J43,G43,AA43)</f>
        <v>#NAME?</v>
      </c>
      <c r="Y43" s="23">
        <f t="shared" si="4"/>
        <v>5.68</v>
      </c>
      <c r="Z43" s="23"/>
      <c r="AA43" s="23">
        <f t="shared" si="5"/>
        <v>0.86085199999999995</v>
      </c>
      <c r="AC43" s="29">
        <f t="shared" si="6"/>
        <v>563.29999999999995</v>
      </c>
      <c r="AD43" s="29">
        <f t="shared" si="6"/>
        <v>38.76</v>
      </c>
      <c r="AE43" s="29" t="e">
        <f t="shared" ca="1" si="7"/>
        <v>#NAME?</v>
      </c>
      <c r="AF43" s="29">
        <f t="shared" si="8"/>
        <v>5.68</v>
      </c>
      <c r="AG43" s="29">
        <f t="shared" si="8"/>
        <v>311.2</v>
      </c>
      <c r="AH43" s="29">
        <f t="shared" si="8"/>
        <v>4.12</v>
      </c>
      <c r="AJ43" s="30" t="e">
        <f t="shared" ca="1" si="9"/>
        <v>#NAME?</v>
      </c>
      <c r="AK43" s="30" t="e">
        <f t="shared" ca="1" si="10"/>
        <v>#NAME?</v>
      </c>
      <c r="AL43" s="21"/>
      <c r="AM43" s="29" t="e">
        <f t="shared" ca="1" si="11"/>
        <v>#NAME?</v>
      </c>
      <c r="AN43" s="29" t="e">
        <f t="shared" ca="1" si="12"/>
        <v>#NAME?</v>
      </c>
      <c r="AO43" s="29" t="e">
        <f t="shared" ca="1" si="13"/>
        <v>#NAME?</v>
      </c>
    </row>
    <row r="44" spans="1:41">
      <c r="A44" t="s">
        <v>326</v>
      </c>
      <c r="F44" s="21"/>
      <c r="G44">
        <v>0.10169</v>
      </c>
      <c r="H44">
        <v>1.5399999999999999E-3</v>
      </c>
      <c r="I44" s="21">
        <f t="shared" si="1"/>
        <v>3.0799999999999998E-3</v>
      </c>
      <c r="J44">
        <v>0.31452999999999998</v>
      </c>
      <c r="K44">
        <v>3.96E-3</v>
      </c>
      <c r="L44" s="21">
        <f t="shared" si="2"/>
        <v>7.92E-3</v>
      </c>
      <c r="M44">
        <v>4.4042700000000004</v>
      </c>
      <c r="N44">
        <v>7.2650000000000006E-2</v>
      </c>
      <c r="O44" s="21">
        <f t="shared" si="3"/>
        <v>0.14530000000000001</v>
      </c>
      <c r="Q44" s="50">
        <v>1655.2</v>
      </c>
      <c r="R44" s="50">
        <v>27.76</v>
      </c>
      <c r="S44" s="33">
        <v>1713.1</v>
      </c>
      <c r="T44" s="33">
        <v>13.65</v>
      </c>
      <c r="U44" s="33">
        <v>1763</v>
      </c>
      <c r="V44" s="33">
        <v>19.399999999999999</v>
      </c>
      <c r="X44" s="23" t="e">
        <f ca="1">[1]!Age7corr(J44,G44,AA44)</f>
        <v>#NAME?</v>
      </c>
      <c r="Y44" s="23">
        <f t="shared" si="4"/>
        <v>13.65</v>
      </c>
      <c r="Z44" s="23"/>
      <c r="AA44" s="23">
        <f t="shared" si="5"/>
        <v>0.98417899999999992</v>
      </c>
      <c r="AC44" s="29">
        <f t="shared" si="6"/>
        <v>1655.2</v>
      </c>
      <c r="AD44" s="29">
        <f t="shared" si="6"/>
        <v>27.76</v>
      </c>
      <c r="AE44" s="29" t="e">
        <f t="shared" ca="1" si="7"/>
        <v>#NAME?</v>
      </c>
      <c r="AF44" s="29">
        <f t="shared" si="8"/>
        <v>13.65</v>
      </c>
      <c r="AG44" s="29">
        <f t="shared" si="8"/>
        <v>1763</v>
      </c>
      <c r="AH44" s="29">
        <f t="shared" si="8"/>
        <v>19.399999999999999</v>
      </c>
      <c r="AJ44" s="30" t="e">
        <f t="shared" ca="1" si="9"/>
        <v>#NAME?</v>
      </c>
      <c r="AK44" s="30" t="e">
        <f t="shared" ca="1" si="10"/>
        <v>#NAME?</v>
      </c>
      <c r="AL44" s="21"/>
      <c r="AM44" s="29" t="e">
        <f t="shared" ca="1" si="11"/>
        <v>#NAME?</v>
      </c>
      <c r="AN44" s="29" t="e">
        <f t="shared" ca="1" si="12"/>
        <v>#NAME?</v>
      </c>
      <c r="AO44" s="29" t="e">
        <f t="shared" ca="1" si="13"/>
        <v>#NAME?</v>
      </c>
    </row>
    <row r="45" spans="1:41">
      <c r="A45" t="s">
        <v>327</v>
      </c>
      <c r="F45" s="21"/>
      <c r="G45">
        <v>9.4969999999999999E-2</v>
      </c>
      <c r="H45">
        <v>1.2800000000000001E-3</v>
      </c>
      <c r="I45" s="21">
        <f t="shared" si="1"/>
        <v>2.5600000000000002E-3</v>
      </c>
      <c r="J45">
        <v>0.27505000000000002</v>
      </c>
      <c r="K45">
        <v>3.5599999999999998E-3</v>
      </c>
      <c r="L45" s="21">
        <f t="shared" si="2"/>
        <v>7.1199999999999996E-3</v>
      </c>
      <c r="M45">
        <v>3.6000100000000002</v>
      </c>
      <c r="N45">
        <v>5.5359999999999999E-2</v>
      </c>
      <c r="O45" s="21">
        <f t="shared" si="3"/>
        <v>0.11072</v>
      </c>
      <c r="Q45" s="50">
        <v>1527.4</v>
      </c>
      <c r="R45" s="50">
        <v>25.14</v>
      </c>
      <c r="S45" s="33">
        <v>1549.5</v>
      </c>
      <c r="T45" s="33">
        <v>12.22</v>
      </c>
      <c r="U45" s="33">
        <v>1566.4</v>
      </c>
      <c r="V45" s="33">
        <v>18</v>
      </c>
      <c r="X45" s="23" t="e">
        <f ca="1">[1]!Age7corr(J45,G45,AA45)</f>
        <v>#NAME?</v>
      </c>
      <c r="Y45" s="23">
        <f t="shared" si="4"/>
        <v>12.22</v>
      </c>
      <c r="Z45" s="23"/>
      <c r="AA45" s="23">
        <f t="shared" si="5"/>
        <v>0.96945499999999996</v>
      </c>
      <c r="AC45" s="29">
        <f t="shared" si="6"/>
        <v>1527.4</v>
      </c>
      <c r="AD45" s="29">
        <f t="shared" si="6"/>
        <v>25.14</v>
      </c>
      <c r="AE45" s="29" t="e">
        <f t="shared" ca="1" si="7"/>
        <v>#NAME?</v>
      </c>
      <c r="AF45" s="29">
        <f t="shared" si="8"/>
        <v>12.22</v>
      </c>
      <c r="AG45" s="29">
        <f t="shared" si="8"/>
        <v>1566.4</v>
      </c>
      <c r="AH45" s="29">
        <f t="shared" si="8"/>
        <v>18</v>
      </c>
      <c r="AJ45" s="30" t="e">
        <f t="shared" ca="1" si="9"/>
        <v>#NAME?</v>
      </c>
      <c r="AK45" s="30" t="e">
        <f t="shared" ca="1" si="10"/>
        <v>#NAME?</v>
      </c>
      <c r="AL45" s="21"/>
      <c r="AM45" s="29" t="e">
        <f t="shared" ca="1" si="11"/>
        <v>#NAME?</v>
      </c>
      <c r="AN45" s="29" t="e">
        <f t="shared" ca="1" si="12"/>
        <v>#NAME?</v>
      </c>
      <c r="AO45" s="29" t="e">
        <f t="shared" ca="1" si="13"/>
        <v>#NAME?</v>
      </c>
    </row>
    <row r="46" spans="1:41">
      <c r="A46" t="s">
        <v>328</v>
      </c>
      <c r="F46" s="21"/>
      <c r="G46">
        <v>9.7839999999999996E-2</v>
      </c>
      <c r="H46">
        <v>1.4499999999999999E-3</v>
      </c>
      <c r="I46" s="21">
        <f t="shared" si="1"/>
        <v>2.8999999999999998E-3</v>
      </c>
      <c r="J46">
        <v>0.26486999999999999</v>
      </c>
      <c r="K46">
        <v>3.3300000000000001E-3</v>
      </c>
      <c r="L46" s="21">
        <f t="shared" si="2"/>
        <v>6.6600000000000001E-3</v>
      </c>
      <c r="M46">
        <v>3.5686300000000002</v>
      </c>
      <c r="N46">
        <v>5.8040000000000001E-2</v>
      </c>
      <c r="O46" s="21">
        <f t="shared" si="3"/>
        <v>0.11608</v>
      </c>
      <c r="Q46" s="50">
        <v>1583.3</v>
      </c>
      <c r="R46" s="50">
        <v>27.53</v>
      </c>
      <c r="S46" s="33">
        <v>1542.6</v>
      </c>
      <c r="T46" s="33">
        <v>12.9</v>
      </c>
      <c r="U46" s="33">
        <v>1514.7</v>
      </c>
      <c r="V46" s="33">
        <v>16.96</v>
      </c>
      <c r="X46" s="23" t="e">
        <f ca="1">[1]!Age7corr(J46,G46,AA46)</f>
        <v>#NAME?</v>
      </c>
      <c r="Y46" s="23">
        <f t="shared" si="4"/>
        <v>12.9</v>
      </c>
      <c r="Z46" s="23"/>
      <c r="AA46" s="23">
        <f t="shared" si="5"/>
        <v>0.96883399999999997</v>
      </c>
      <c r="AC46" s="29">
        <f t="shared" si="6"/>
        <v>1583.3</v>
      </c>
      <c r="AD46" s="29">
        <f t="shared" si="6"/>
        <v>27.53</v>
      </c>
      <c r="AE46" s="29" t="e">
        <f t="shared" ca="1" si="7"/>
        <v>#NAME?</v>
      </c>
      <c r="AF46" s="29">
        <f t="shared" si="8"/>
        <v>12.9</v>
      </c>
      <c r="AG46" s="29">
        <f t="shared" si="8"/>
        <v>1514.7</v>
      </c>
      <c r="AH46" s="29">
        <f t="shared" si="8"/>
        <v>16.96</v>
      </c>
      <c r="AJ46" s="30" t="e">
        <f t="shared" ca="1" si="9"/>
        <v>#NAME?</v>
      </c>
      <c r="AK46" s="30" t="e">
        <f t="shared" ca="1" si="10"/>
        <v>#NAME?</v>
      </c>
      <c r="AL46" s="21"/>
      <c r="AM46" s="29" t="e">
        <f t="shared" ca="1" si="11"/>
        <v>#NAME?</v>
      </c>
      <c r="AN46" s="29" t="e">
        <f t="shared" ca="1" si="12"/>
        <v>#NAME?</v>
      </c>
      <c r="AO46" s="29" t="e">
        <f t="shared" ca="1" si="13"/>
        <v>#NAME?</v>
      </c>
    </row>
    <row r="47" spans="1:41">
      <c r="A47" t="s">
        <v>329</v>
      </c>
      <c r="G47">
        <v>7.1669999999999998E-2</v>
      </c>
      <c r="H47">
        <v>1.6299999999999999E-3</v>
      </c>
      <c r="I47" s="21">
        <f t="shared" si="1"/>
        <v>3.2599999999999999E-3</v>
      </c>
      <c r="J47">
        <v>7.3760000000000006E-2</v>
      </c>
      <c r="K47">
        <v>1.07E-3</v>
      </c>
      <c r="L47" s="21">
        <f t="shared" si="2"/>
        <v>2.14E-3</v>
      </c>
      <c r="M47">
        <v>0.72858999999999996</v>
      </c>
      <c r="N47">
        <v>1.7469999999999999E-2</v>
      </c>
      <c r="O47" s="21">
        <f t="shared" si="3"/>
        <v>3.4939999999999999E-2</v>
      </c>
      <c r="Q47" s="50">
        <v>976.4</v>
      </c>
      <c r="R47" s="50">
        <v>45.76</v>
      </c>
      <c r="S47" s="51">
        <v>555.70000000000005</v>
      </c>
      <c r="T47" s="51">
        <v>10.26</v>
      </c>
      <c r="U47" s="51">
        <v>458.8</v>
      </c>
      <c r="V47" s="51">
        <v>6.45</v>
      </c>
      <c r="X47" s="23" t="e">
        <f ca="1">[1]!Age7corr(J47,G47,AA47)</f>
        <v>#NAME?</v>
      </c>
      <c r="Y47" s="23">
        <f t="shared" si="4"/>
        <v>10.26</v>
      </c>
      <c r="Z47" s="23"/>
      <c r="AA47" s="23">
        <f t="shared" si="5"/>
        <v>0.88001299999999993</v>
      </c>
      <c r="AC47" s="29">
        <f t="shared" si="6"/>
        <v>976.4</v>
      </c>
      <c r="AD47" s="29">
        <f t="shared" si="6"/>
        <v>45.76</v>
      </c>
      <c r="AE47" s="29" t="e">
        <f t="shared" ca="1" si="7"/>
        <v>#NAME?</v>
      </c>
      <c r="AF47" s="29">
        <f t="shared" si="8"/>
        <v>10.26</v>
      </c>
      <c r="AG47" s="29">
        <f t="shared" si="8"/>
        <v>458.8</v>
      </c>
      <c r="AH47" s="29">
        <f t="shared" si="8"/>
        <v>6.45</v>
      </c>
      <c r="AJ47" s="30" t="e">
        <f t="shared" ca="1" si="9"/>
        <v>#NAME?</v>
      </c>
      <c r="AK47" s="30" t="e">
        <f t="shared" ca="1" si="10"/>
        <v>#NAME?</v>
      </c>
      <c r="AM47" s="29" t="e">
        <f t="shared" ca="1" si="11"/>
        <v>#NAME?</v>
      </c>
      <c r="AN47" s="29" t="e">
        <f t="shared" ca="1" si="12"/>
        <v>#NAME?</v>
      </c>
      <c r="AO47" s="29" t="e">
        <f t="shared" ca="1" si="13"/>
        <v>#NAME?</v>
      </c>
    </row>
    <row r="48" spans="1:41">
      <c r="A48" t="s">
        <v>330</v>
      </c>
      <c r="G48">
        <v>6.4259999999999998E-2</v>
      </c>
      <c r="H48">
        <v>1.56E-3</v>
      </c>
      <c r="I48" s="21">
        <f t="shared" si="1"/>
        <v>3.1199999999999999E-3</v>
      </c>
      <c r="J48">
        <v>4.854E-2</v>
      </c>
      <c r="K48">
        <v>6.6E-4</v>
      </c>
      <c r="L48" s="21">
        <f t="shared" si="2"/>
        <v>1.32E-3</v>
      </c>
      <c r="M48">
        <v>0.43</v>
      </c>
      <c r="N48">
        <v>1.064E-2</v>
      </c>
      <c r="O48" s="21">
        <f t="shared" si="3"/>
        <v>2.128E-2</v>
      </c>
      <c r="Q48" s="50">
        <v>750.3</v>
      </c>
      <c r="R48" s="50">
        <v>50.3</v>
      </c>
      <c r="S48" s="51">
        <v>363.2</v>
      </c>
      <c r="T48" s="51">
        <v>7.56</v>
      </c>
      <c r="U48" s="51">
        <v>305.5</v>
      </c>
      <c r="V48" s="51">
        <v>4.03</v>
      </c>
      <c r="X48" s="23" t="e">
        <f ca="1">[1]!Age7corr(J48,G48,AA48)</f>
        <v>#NAME?</v>
      </c>
      <c r="Y48" s="23">
        <f t="shared" si="4"/>
        <v>7.56</v>
      </c>
      <c r="Z48" s="23"/>
      <c r="AA48" s="23">
        <f t="shared" si="5"/>
        <v>0.86268800000000001</v>
      </c>
      <c r="AC48" s="29">
        <f t="shared" si="6"/>
        <v>750.3</v>
      </c>
      <c r="AD48" s="29">
        <f t="shared" si="6"/>
        <v>50.3</v>
      </c>
      <c r="AE48" s="29" t="e">
        <f t="shared" ca="1" si="7"/>
        <v>#NAME?</v>
      </c>
      <c r="AF48" s="29">
        <f t="shared" si="8"/>
        <v>7.56</v>
      </c>
      <c r="AG48" s="29">
        <f t="shared" si="8"/>
        <v>305.5</v>
      </c>
      <c r="AH48" s="29">
        <f t="shared" si="8"/>
        <v>4.03</v>
      </c>
      <c r="AJ48" s="30" t="e">
        <f t="shared" ca="1" si="9"/>
        <v>#NAME?</v>
      </c>
      <c r="AK48" s="30" t="e">
        <f t="shared" ca="1" si="10"/>
        <v>#NAME?</v>
      </c>
      <c r="AM48" s="29" t="e">
        <f t="shared" ca="1" si="11"/>
        <v>#NAME?</v>
      </c>
      <c r="AN48" s="29" t="e">
        <f t="shared" ca="1" si="12"/>
        <v>#NAME?</v>
      </c>
      <c r="AO48" s="29" t="e">
        <f t="shared" ca="1" si="13"/>
        <v>#NAME?</v>
      </c>
    </row>
    <row r="49" spans="1:41">
      <c r="A49" t="s">
        <v>331</v>
      </c>
      <c r="G49">
        <v>9.8360000000000003E-2</v>
      </c>
      <c r="H49">
        <v>1.3500000000000001E-3</v>
      </c>
      <c r="I49" s="21">
        <f t="shared" si="1"/>
        <v>2.7000000000000001E-3</v>
      </c>
      <c r="J49">
        <v>0.29727999999999999</v>
      </c>
      <c r="K49">
        <v>3.7399999999999998E-3</v>
      </c>
      <c r="L49" s="21">
        <f t="shared" si="2"/>
        <v>7.4799999999999997E-3</v>
      </c>
      <c r="M49">
        <v>4.0290400000000002</v>
      </c>
      <c r="N49">
        <v>6.1670000000000003E-2</v>
      </c>
      <c r="O49" s="21">
        <f t="shared" si="3"/>
        <v>0.12334000000000001</v>
      </c>
      <c r="Q49" s="50">
        <v>1593.2</v>
      </c>
      <c r="R49" s="50">
        <v>25.39</v>
      </c>
      <c r="S49" s="33">
        <v>1640.1</v>
      </c>
      <c r="T49" s="33">
        <v>12.45</v>
      </c>
      <c r="U49" s="33">
        <v>1677.8</v>
      </c>
      <c r="V49" s="33">
        <v>18.59</v>
      </c>
      <c r="X49" s="23" t="e">
        <f ca="1">[1]!Age7corr(J49,G49,AA49)</f>
        <v>#NAME?</v>
      </c>
      <c r="Y49" s="23">
        <f t="shared" si="4"/>
        <v>12.45</v>
      </c>
      <c r="Z49" s="23"/>
      <c r="AA49" s="23">
        <f t="shared" si="5"/>
        <v>0.97760899999999995</v>
      </c>
      <c r="AC49" s="29">
        <f t="shared" si="6"/>
        <v>1593.2</v>
      </c>
      <c r="AD49" s="29">
        <f t="shared" si="6"/>
        <v>25.39</v>
      </c>
      <c r="AE49" s="29" t="e">
        <f t="shared" ca="1" si="7"/>
        <v>#NAME?</v>
      </c>
      <c r="AF49" s="29">
        <f t="shared" si="8"/>
        <v>12.45</v>
      </c>
      <c r="AG49" s="29">
        <f t="shared" si="8"/>
        <v>1677.8</v>
      </c>
      <c r="AH49" s="29">
        <f t="shared" si="8"/>
        <v>18.59</v>
      </c>
      <c r="AJ49" s="30" t="e">
        <f t="shared" ca="1" si="9"/>
        <v>#NAME?</v>
      </c>
      <c r="AK49" s="30" t="e">
        <f t="shared" ca="1" si="10"/>
        <v>#NAME?</v>
      </c>
      <c r="AM49" s="29" t="e">
        <f t="shared" ca="1" si="11"/>
        <v>#NAME?</v>
      </c>
      <c r="AN49" s="29" t="e">
        <f t="shared" ca="1" si="12"/>
        <v>#NAME?</v>
      </c>
      <c r="AO49" s="29" t="e">
        <f t="shared" ca="1" si="13"/>
        <v>#NAME?</v>
      </c>
    </row>
    <row r="50" spans="1:41">
      <c r="A50" t="s">
        <v>332</v>
      </c>
      <c r="G50">
        <v>9.7350000000000006E-2</v>
      </c>
      <c r="H50">
        <v>1.3600000000000001E-3</v>
      </c>
      <c r="I50" s="21">
        <f t="shared" si="1"/>
        <v>2.7200000000000002E-3</v>
      </c>
      <c r="J50">
        <v>0.25507000000000002</v>
      </c>
      <c r="K50">
        <v>3.29E-3</v>
      </c>
      <c r="L50" s="21">
        <f t="shared" si="2"/>
        <v>6.5799999999999999E-3</v>
      </c>
      <c r="M50">
        <v>3.4228299999999998</v>
      </c>
      <c r="N50">
        <v>5.3960000000000001E-2</v>
      </c>
      <c r="O50" s="21">
        <f t="shared" si="3"/>
        <v>0.10792</v>
      </c>
      <c r="Q50" s="50">
        <v>1574</v>
      </c>
      <c r="R50" s="50">
        <v>25.95</v>
      </c>
      <c r="S50" s="33">
        <v>1509.7</v>
      </c>
      <c r="T50" s="33">
        <v>12.39</v>
      </c>
      <c r="U50" s="33">
        <v>1464.6</v>
      </c>
      <c r="V50" s="33">
        <v>16.920000000000002</v>
      </c>
      <c r="X50" s="23" t="e">
        <f ca="1">[1]!Age7corr(J50,G50,AA50)</f>
        <v>#NAME?</v>
      </c>
      <c r="Y50" s="23">
        <f t="shared" si="4"/>
        <v>12.39</v>
      </c>
      <c r="Z50" s="23"/>
      <c r="AA50" s="23">
        <f t="shared" si="5"/>
        <v>0.96587299999999998</v>
      </c>
      <c r="AC50" s="29">
        <f t="shared" si="6"/>
        <v>1574</v>
      </c>
      <c r="AD50" s="29">
        <f t="shared" si="6"/>
        <v>25.95</v>
      </c>
      <c r="AE50" s="29" t="e">
        <f t="shared" ca="1" si="7"/>
        <v>#NAME?</v>
      </c>
      <c r="AF50" s="29">
        <f t="shared" si="8"/>
        <v>12.39</v>
      </c>
      <c r="AG50" s="29">
        <f t="shared" si="8"/>
        <v>1464.6</v>
      </c>
      <c r="AH50" s="29">
        <f t="shared" si="8"/>
        <v>16.920000000000002</v>
      </c>
      <c r="AJ50" s="30" t="e">
        <f t="shared" ca="1" si="9"/>
        <v>#NAME?</v>
      </c>
      <c r="AK50" s="30" t="e">
        <f t="shared" ca="1" si="10"/>
        <v>#NAME?</v>
      </c>
      <c r="AM50" s="29" t="e">
        <f t="shared" ca="1" si="11"/>
        <v>#NAME?</v>
      </c>
      <c r="AN50" s="29" t="e">
        <f t="shared" ca="1" si="12"/>
        <v>#NAME?</v>
      </c>
      <c r="AO50" s="29" t="e">
        <f t="shared" ca="1" si="13"/>
        <v>#NAME?</v>
      </c>
    </row>
    <row r="51" spans="1:41">
      <c r="A51" t="s">
        <v>333</v>
      </c>
      <c r="G51">
        <v>9.7860000000000003E-2</v>
      </c>
      <c r="H51">
        <v>1.56E-3</v>
      </c>
      <c r="I51" s="21">
        <f t="shared" si="1"/>
        <v>3.1199999999999999E-3</v>
      </c>
      <c r="J51">
        <v>0.26072000000000001</v>
      </c>
      <c r="K51">
        <v>3.3600000000000001E-3</v>
      </c>
      <c r="L51" s="21">
        <f t="shared" si="2"/>
        <v>6.7200000000000003E-3</v>
      </c>
      <c r="M51">
        <v>3.5156200000000002</v>
      </c>
      <c r="N51">
        <v>6.0470000000000003E-2</v>
      </c>
      <c r="O51" s="21">
        <f t="shared" si="3"/>
        <v>0.12094000000000001</v>
      </c>
      <c r="Q51" s="50">
        <v>1583.6</v>
      </c>
      <c r="R51" s="50">
        <v>29.5</v>
      </c>
      <c r="S51" s="33">
        <v>1530.7</v>
      </c>
      <c r="T51" s="33">
        <v>13.6</v>
      </c>
      <c r="U51" s="33">
        <v>1493.5</v>
      </c>
      <c r="V51" s="33">
        <v>17.170000000000002</v>
      </c>
      <c r="X51" s="23" t="e">
        <f ca="1">[1]!Age7corr(J51,G51,AA51)</f>
        <v>#NAME?</v>
      </c>
      <c r="Y51" s="23">
        <f t="shared" si="4"/>
        <v>13.6</v>
      </c>
      <c r="Z51" s="23"/>
      <c r="AA51" s="23">
        <f t="shared" si="5"/>
        <v>0.96776299999999993</v>
      </c>
      <c r="AC51" s="29">
        <f t="shared" si="6"/>
        <v>1583.6</v>
      </c>
      <c r="AD51" s="29">
        <f t="shared" si="6"/>
        <v>29.5</v>
      </c>
      <c r="AE51" s="29" t="e">
        <f t="shared" ca="1" si="7"/>
        <v>#NAME?</v>
      </c>
      <c r="AF51" s="29">
        <f t="shared" si="8"/>
        <v>13.6</v>
      </c>
      <c r="AG51" s="29">
        <f t="shared" si="8"/>
        <v>1493.5</v>
      </c>
      <c r="AH51" s="29">
        <f t="shared" si="8"/>
        <v>17.170000000000002</v>
      </c>
      <c r="AJ51" s="30" t="e">
        <f t="shared" ca="1" si="9"/>
        <v>#NAME?</v>
      </c>
      <c r="AK51" s="30" t="e">
        <f t="shared" ca="1" si="10"/>
        <v>#NAME?</v>
      </c>
      <c r="AM51" s="29" t="e">
        <f t="shared" ca="1" si="11"/>
        <v>#NAME?</v>
      </c>
      <c r="AN51" s="29" t="e">
        <f t="shared" ca="1" si="12"/>
        <v>#NAME?</v>
      </c>
      <c r="AO51" s="29" t="e">
        <f t="shared" ca="1" si="13"/>
        <v>#NAME?</v>
      </c>
    </row>
    <row r="52" spans="1:41">
      <c r="A52" t="s">
        <v>334</v>
      </c>
      <c r="G52">
        <v>7.8880000000000006E-2</v>
      </c>
      <c r="H52">
        <v>1.5E-3</v>
      </c>
      <c r="I52" s="21">
        <f t="shared" si="1"/>
        <v>3.0000000000000001E-3</v>
      </c>
      <c r="J52">
        <v>7.3279999999999998E-2</v>
      </c>
      <c r="K52">
        <v>1.0499999999999999E-3</v>
      </c>
      <c r="L52" s="21">
        <f t="shared" si="2"/>
        <v>2.0999999999999999E-3</v>
      </c>
      <c r="M52">
        <v>0.79678000000000004</v>
      </c>
      <c r="N52">
        <v>1.6570000000000001E-2</v>
      </c>
      <c r="O52" s="21">
        <f t="shared" si="3"/>
        <v>3.3140000000000003E-2</v>
      </c>
      <c r="Q52" s="50">
        <v>1169</v>
      </c>
      <c r="R52" s="50">
        <v>37.18</v>
      </c>
      <c r="S52" s="51">
        <v>595</v>
      </c>
      <c r="T52" s="51">
        <v>9.3699999999999992</v>
      </c>
      <c r="U52" s="51">
        <v>455.9</v>
      </c>
      <c r="V52" s="51">
        <v>6.34</v>
      </c>
      <c r="X52" s="23" t="e">
        <f ca="1">[1]!Age7corr(J52,G52,AA52)</f>
        <v>#NAME?</v>
      </c>
      <c r="Y52" s="23">
        <f t="shared" si="4"/>
        <v>9.3699999999999992</v>
      </c>
      <c r="Z52" s="23"/>
      <c r="AA52" s="23">
        <f t="shared" si="5"/>
        <v>0.88354999999999995</v>
      </c>
      <c r="AC52" s="29">
        <f t="shared" si="6"/>
        <v>1169</v>
      </c>
      <c r="AD52" s="29">
        <f t="shared" si="6"/>
        <v>37.18</v>
      </c>
      <c r="AE52" s="29" t="e">
        <f t="shared" ca="1" si="7"/>
        <v>#NAME?</v>
      </c>
      <c r="AF52" s="29">
        <f t="shared" si="8"/>
        <v>9.3699999999999992</v>
      </c>
      <c r="AG52" s="29">
        <f t="shared" si="8"/>
        <v>455.9</v>
      </c>
      <c r="AH52" s="29">
        <f t="shared" si="8"/>
        <v>6.34</v>
      </c>
      <c r="AJ52" s="30" t="e">
        <f t="shared" ca="1" si="9"/>
        <v>#NAME?</v>
      </c>
      <c r="AK52" s="30" t="e">
        <f t="shared" ca="1" si="10"/>
        <v>#NAME?</v>
      </c>
      <c r="AM52" s="29" t="e">
        <f t="shared" ca="1" si="11"/>
        <v>#NAME?</v>
      </c>
      <c r="AN52" s="29" t="e">
        <f t="shared" ca="1" si="12"/>
        <v>#NAME?</v>
      </c>
      <c r="AO52" s="29" t="e">
        <f t="shared" ca="1" si="13"/>
        <v>#NAME?</v>
      </c>
    </row>
    <row r="53" spans="1:41">
      <c r="A53" t="s">
        <v>335</v>
      </c>
      <c r="G53">
        <v>5.8470000000000001E-2</v>
      </c>
      <c r="H53">
        <v>1.4300000000000001E-3</v>
      </c>
      <c r="I53" s="21">
        <f t="shared" si="1"/>
        <v>2.8600000000000001E-3</v>
      </c>
      <c r="J53">
        <v>4.4670000000000001E-2</v>
      </c>
      <c r="K53">
        <v>6.4999999999999997E-4</v>
      </c>
      <c r="L53" s="21">
        <f t="shared" si="2"/>
        <v>1.2999999999999999E-3</v>
      </c>
      <c r="M53">
        <v>0.36</v>
      </c>
      <c r="N53">
        <v>9.1599999999999997E-3</v>
      </c>
      <c r="O53" s="21">
        <f t="shared" si="3"/>
        <v>1.8319999999999999E-2</v>
      </c>
      <c r="Q53" s="50">
        <v>547.5</v>
      </c>
      <c r="R53" s="50">
        <v>52.37</v>
      </c>
      <c r="S53" s="51">
        <v>312.2</v>
      </c>
      <c r="T53" s="51">
        <v>6.84</v>
      </c>
      <c r="U53" s="51">
        <v>281.7</v>
      </c>
      <c r="V53" s="51">
        <v>4</v>
      </c>
      <c r="X53" s="23" t="e">
        <f ca="1">[1]!Age7corr(J53,G53,AA53)</f>
        <v>#NAME?</v>
      </c>
      <c r="Y53" s="23">
        <f t="shared" si="4"/>
        <v>6.84</v>
      </c>
      <c r="Z53" s="23"/>
      <c r="AA53" s="23">
        <f t="shared" si="5"/>
        <v>0.85809799999999992</v>
      </c>
      <c r="AC53" s="29">
        <f t="shared" si="6"/>
        <v>547.5</v>
      </c>
      <c r="AD53" s="29">
        <f t="shared" si="6"/>
        <v>52.37</v>
      </c>
      <c r="AE53" s="29" t="e">
        <f t="shared" ca="1" si="7"/>
        <v>#NAME?</v>
      </c>
      <c r="AF53" s="29">
        <f t="shared" si="8"/>
        <v>6.84</v>
      </c>
      <c r="AG53" s="29">
        <f t="shared" si="8"/>
        <v>281.7</v>
      </c>
      <c r="AH53" s="29">
        <f t="shared" si="8"/>
        <v>4</v>
      </c>
      <c r="AJ53" s="30" t="e">
        <f t="shared" ca="1" si="9"/>
        <v>#NAME?</v>
      </c>
      <c r="AK53" s="30" t="e">
        <f t="shared" ca="1" si="10"/>
        <v>#NAME?</v>
      </c>
      <c r="AM53" s="29" t="e">
        <f t="shared" ca="1" si="11"/>
        <v>#NAME?</v>
      </c>
      <c r="AN53" s="29" t="e">
        <f t="shared" ca="1" si="12"/>
        <v>#NAME?</v>
      </c>
      <c r="AO53" s="29" t="e">
        <f t="shared" ca="1" si="13"/>
        <v>#NAME?</v>
      </c>
    </row>
    <row r="54" spans="1:41">
      <c r="A54" t="s">
        <v>336</v>
      </c>
      <c r="G54">
        <v>8.1439999999999999E-2</v>
      </c>
      <c r="H54">
        <v>1.5100000000000001E-3</v>
      </c>
      <c r="I54" s="21">
        <f t="shared" si="1"/>
        <v>3.0200000000000001E-3</v>
      </c>
      <c r="J54">
        <v>0.17604</v>
      </c>
      <c r="K54">
        <v>2.4499999999999999E-3</v>
      </c>
      <c r="L54" s="21">
        <f t="shared" si="2"/>
        <v>4.8999999999999998E-3</v>
      </c>
      <c r="M54">
        <v>1.9760599999999999</v>
      </c>
      <c r="N54">
        <v>3.9620000000000002E-2</v>
      </c>
      <c r="O54" s="21">
        <f t="shared" si="3"/>
        <v>7.9240000000000005E-2</v>
      </c>
      <c r="Q54" s="50">
        <v>1232.0999999999999</v>
      </c>
      <c r="R54" s="50">
        <v>35.97</v>
      </c>
      <c r="S54" s="51">
        <v>1107.4000000000001</v>
      </c>
      <c r="T54" s="51">
        <v>13.52</v>
      </c>
      <c r="U54" s="51">
        <v>1045.3</v>
      </c>
      <c r="V54" s="51">
        <v>13.43</v>
      </c>
      <c r="X54" s="23" t="e">
        <f ca="1">[1]!Age7corr(J54,G54,AA54)</f>
        <v>#NAME?</v>
      </c>
      <c r="Y54" s="23">
        <f t="shared" si="4"/>
        <v>13.52</v>
      </c>
      <c r="Z54" s="23"/>
      <c r="AA54" s="23">
        <f t="shared" si="5"/>
        <v>0.92966599999999999</v>
      </c>
      <c r="AC54" s="29">
        <f t="shared" si="6"/>
        <v>1232.0999999999999</v>
      </c>
      <c r="AD54" s="29">
        <f t="shared" si="6"/>
        <v>35.97</v>
      </c>
      <c r="AE54" s="29" t="e">
        <f t="shared" ca="1" si="7"/>
        <v>#NAME?</v>
      </c>
      <c r="AF54" s="29">
        <f t="shared" si="8"/>
        <v>13.52</v>
      </c>
      <c r="AG54" s="29">
        <f t="shared" si="8"/>
        <v>1045.3</v>
      </c>
      <c r="AH54" s="29">
        <f t="shared" si="8"/>
        <v>13.43</v>
      </c>
      <c r="AJ54" s="30" t="e">
        <f t="shared" ca="1" si="9"/>
        <v>#NAME?</v>
      </c>
      <c r="AK54" s="30" t="e">
        <f t="shared" ca="1" si="10"/>
        <v>#NAME?</v>
      </c>
      <c r="AM54" s="29" t="e">
        <f t="shared" ca="1" si="11"/>
        <v>#NAME?</v>
      </c>
      <c r="AN54" s="29" t="e">
        <f t="shared" ca="1" si="12"/>
        <v>#NAME?</v>
      </c>
      <c r="AO54" s="29" t="e">
        <f t="shared" ca="1" si="13"/>
        <v>#NAME?</v>
      </c>
    </row>
    <row r="55" spans="1:41">
      <c r="A55" t="s">
        <v>337</v>
      </c>
      <c r="G55">
        <v>5.2470000000000003E-2</v>
      </c>
      <c r="H55">
        <v>1.39E-3</v>
      </c>
      <c r="I55" s="21">
        <f t="shared" si="1"/>
        <v>2.7799999999999999E-3</v>
      </c>
      <c r="J55">
        <v>4.8149999999999998E-2</v>
      </c>
      <c r="K55">
        <v>6.6E-4</v>
      </c>
      <c r="L55" s="21">
        <f t="shared" si="2"/>
        <v>1.32E-3</v>
      </c>
      <c r="M55">
        <v>0.34811999999999999</v>
      </c>
      <c r="N55">
        <v>9.3500000000000007E-3</v>
      </c>
      <c r="O55" s="21">
        <f t="shared" si="3"/>
        <v>1.8700000000000001E-2</v>
      </c>
      <c r="Q55" s="50">
        <v>305.89999999999998</v>
      </c>
      <c r="R55" s="50">
        <v>58.95</v>
      </c>
      <c r="S55" s="33">
        <v>303.3</v>
      </c>
      <c r="T55" s="33">
        <v>7.04</v>
      </c>
      <c r="U55" s="33">
        <v>303.10000000000002</v>
      </c>
      <c r="V55" s="33">
        <v>4.05</v>
      </c>
      <c r="X55" s="23" t="e">
        <f ca="1">[1]!Age7corr(J55,G55,AA55)</f>
        <v>#NAME?</v>
      </c>
      <c r="Y55" s="23">
        <f t="shared" si="4"/>
        <v>7.04</v>
      </c>
      <c r="Z55" s="23"/>
      <c r="AA55" s="23">
        <f t="shared" si="5"/>
        <v>0.85729699999999998</v>
      </c>
      <c r="AC55" s="29">
        <f t="shared" si="6"/>
        <v>305.89999999999998</v>
      </c>
      <c r="AD55" s="29">
        <f t="shared" si="6"/>
        <v>58.95</v>
      </c>
      <c r="AE55" s="29" t="e">
        <f t="shared" ca="1" si="7"/>
        <v>#NAME?</v>
      </c>
      <c r="AF55" s="29">
        <f t="shared" si="8"/>
        <v>7.04</v>
      </c>
      <c r="AG55" s="29">
        <f t="shared" si="8"/>
        <v>303.10000000000002</v>
      </c>
      <c r="AH55" s="29">
        <f t="shared" si="8"/>
        <v>4.05</v>
      </c>
      <c r="AJ55" s="30" t="e">
        <f t="shared" ca="1" si="9"/>
        <v>#NAME?</v>
      </c>
      <c r="AK55" s="30" t="e">
        <f t="shared" ca="1" si="10"/>
        <v>#NAME?</v>
      </c>
      <c r="AM55" s="29" t="e">
        <f t="shared" ca="1" si="11"/>
        <v>#NAME?</v>
      </c>
      <c r="AN55" s="29" t="e">
        <f t="shared" ca="1" si="12"/>
        <v>#NAME?</v>
      </c>
      <c r="AO55" s="29" t="e">
        <f t="shared" ca="1" si="13"/>
        <v>#NAME?</v>
      </c>
    </row>
    <row r="56" spans="1:41">
      <c r="A56" t="s">
        <v>338</v>
      </c>
      <c r="G56">
        <v>0.14906</v>
      </c>
      <c r="H56">
        <v>2.16E-3</v>
      </c>
      <c r="I56" s="21">
        <f t="shared" si="1"/>
        <v>4.3200000000000001E-3</v>
      </c>
      <c r="J56">
        <v>0.2631</v>
      </c>
      <c r="K56">
        <v>3.4499999999999999E-3</v>
      </c>
      <c r="L56" s="21">
        <f t="shared" si="2"/>
        <v>6.8999999999999999E-3</v>
      </c>
      <c r="M56">
        <v>5.4053300000000002</v>
      </c>
      <c r="N56">
        <v>8.795E-2</v>
      </c>
      <c r="O56" s="21">
        <f t="shared" si="3"/>
        <v>0.1759</v>
      </c>
      <c r="Q56" s="50">
        <v>2335.1999999999998</v>
      </c>
      <c r="R56" s="50">
        <v>24.57</v>
      </c>
      <c r="S56" s="51">
        <v>1885.7</v>
      </c>
      <c r="T56" s="51">
        <v>13.94</v>
      </c>
      <c r="U56" s="51">
        <v>1505.7</v>
      </c>
      <c r="V56" s="51">
        <v>17.61</v>
      </c>
      <c r="X56" s="23" t="e">
        <f ca="1">[1]!Age7corr(J56,G56,AA56)</f>
        <v>#NAME?</v>
      </c>
      <c r="Y56" s="23">
        <f t="shared" si="4"/>
        <v>13.94</v>
      </c>
      <c r="Z56" s="23"/>
      <c r="AA56" s="23">
        <f t="shared" si="5"/>
        <v>0.99971299999999996</v>
      </c>
      <c r="AC56" s="29">
        <f t="shared" si="6"/>
        <v>2335.1999999999998</v>
      </c>
      <c r="AD56" s="29">
        <f t="shared" si="6"/>
        <v>24.57</v>
      </c>
      <c r="AE56" s="29" t="e">
        <f t="shared" ca="1" si="7"/>
        <v>#NAME?</v>
      </c>
      <c r="AF56" s="29">
        <f t="shared" si="8"/>
        <v>13.94</v>
      </c>
      <c r="AG56" s="29">
        <f t="shared" si="8"/>
        <v>1505.7</v>
      </c>
      <c r="AH56" s="29">
        <f t="shared" si="8"/>
        <v>17.61</v>
      </c>
      <c r="AJ56" s="30" t="e">
        <f t="shared" ca="1" si="9"/>
        <v>#NAME?</v>
      </c>
      <c r="AK56" s="30" t="e">
        <f t="shared" ca="1" si="10"/>
        <v>#NAME?</v>
      </c>
      <c r="AM56" s="29" t="e">
        <f t="shared" ca="1" si="11"/>
        <v>#NAME?</v>
      </c>
      <c r="AN56" s="29" t="e">
        <f t="shared" ca="1" si="12"/>
        <v>#NAME?</v>
      </c>
      <c r="AO56" s="29" t="e">
        <f t="shared" ca="1" si="13"/>
        <v>#NAME?</v>
      </c>
    </row>
    <row r="57" spans="1:41">
      <c r="A57" t="s">
        <v>339</v>
      </c>
      <c r="G57">
        <v>6.3490000000000005E-2</v>
      </c>
      <c r="H57">
        <v>1.5900000000000001E-3</v>
      </c>
      <c r="I57" s="21">
        <f t="shared" si="1"/>
        <v>3.1800000000000001E-3</v>
      </c>
      <c r="J57">
        <v>4.9880000000000001E-2</v>
      </c>
      <c r="K57">
        <v>6.7000000000000002E-4</v>
      </c>
      <c r="L57" s="21">
        <f t="shared" si="2"/>
        <v>1.34E-3</v>
      </c>
      <c r="M57">
        <v>0.43619999999999998</v>
      </c>
      <c r="N57">
        <v>1.1089999999999999E-2</v>
      </c>
      <c r="O57" s="21">
        <f t="shared" si="3"/>
        <v>2.2179999999999998E-2</v>
      </c>
      <c r="Q57" s="50">
        <v>724.7</v>
      </c>
      <c r="R57" s="50">
        <v>52.27</v>
      </c>
      <c r="S57" s="51">
        <v>367.6</v>
      </c>
      <c r="T57" s="51">
        <v>7.84</v>
      </c>
      <c r="U57" s="51">
        <v>313.8</v>
      </c>
      <c r="V57" s="51">
        <v>4.0999999999999996</v>
      </c>
      <c r="X57" s="23" t="e">
        <f ca="1">[1]!Age7corr(J57,G57,AA57)</f>
        <v>#NAME?</v>
      </c>
      <c r="Y57" s="23">
        <f t="shared" si="4"/>
        <v>7.84</v>
      </c>
      <c r="Z57" s="23"/>
      <c r="AA57" s="23">
        <f t="shared" si="5"/>
        <v>0.86308399999999996</v>
      </c>
      <c r="AC57" s="29">
        <f t="shared" si="6"/>
        <v>724.7</v>
      </c>
      <c r="AD57" s="29">
        <f t="shared" si="6"/>
        <v>52.27</v>
      </c>
      <c r="AE57" s="29" t="e">
        <f t="shared" ca="1" si="7"/>
        <v>#NAME?</v>
      </c>
      <c r="AF57" s="29">
        <f t="shared" si="8"/>
        <v>7.84</v>
      </c>
      <c r="AG57" s="29">
        <f t="shared" si="8"/>
        <v>313.8</v>
      </c>
      <c r="AH57" s="29">
        <f t="shared" si="8"/>
        <v>4.0999999999999996</v>
      </c>
      <c r="AJ57" s="30" t="e">
        <f t="shared" ca="1" si="9"/>
        <v>#NAME?</v>
      </c>
      <c r="AK57" s="30" t="e">
        <f t="shared" ca="1" si="10"/>
        <v>#NAME?</v>
      </c>
      <c r="AM57" s="29" t="e">
        <f t="shared" ca="1" si="11"/>
        <v>#NAME?</v>
      </c>
      <c r="AN57" s="29" t="e">
        <f t="shared" ca="1" si="12"/>
        <v>#NAME?</v>
      </c>
      <c r="AO57" s="29" t="e">
        <f t="shared" ca="1" si="13"/>
        <v>#NAME?</v>
      </c>
    </row>
    <row r="58" spans="1:41">
      <c r="A58" t="s">
        <v>340</v>
      </c>
      <c r="G58">
        <v>5.4059999999999997E-2</v>
      </c>
      <c r="H58">
        <v>1E-3</v>
      </c>
      <c r="I58" s="21">
        <f t="shared" si="1"/>
        <v>2E-3</v>
      </c>
      <c r="J58">
        <v>5.7639999999999997E-2</v>
      </c>
      <c r="K58">
        <v>7.5000000000000002E-4</v>
      </c>
      <c r="L58" s="21">
        <f t="shared" si="2"/>
        <v>1.5E-3</v>
      </c>
      <c r="M58">
        <v>0.42935000000000001</v>
      </c>
      <c r="N58">
        <v>8.3899999999999999E-3</v>
      </c>
      <c r="O58" s="21">
        <f t="shared" si="3"/>
        <v>1.678E-2</v>
      </c>
      <c r="Q58" s="50">
        <v>373.2</v>
      </c>
      <c r="R58" s="50">
        <v>41.13</v>
      </c>
      <c r="S58" s="33">
        <v>362.7</v>
      </c>
      <c r="T58" s="33">
        <v>5.96</v>
      </c>
      <c r="U58" s="33">
        <v>361.2</v>
      </c>
      <c r="V58" s="33">
        <v>4.55</v>
      </c>
      <c r="X58" s="23" t="e">
        <f ca="1">[1]!Age7corr(J58,G58,AA58)</f>
        <v>#NAME?</v>
      </c>
      <c r="Y58" s="23">
        <f t="shared" si="4"/>
        <v>5.96</v>
      </c>
      <c r="Z58" s="23"/>
      <c r="AA58" s="23">
        <f t="shared" si="5"/>
        <v>0.86264299999999994</v>
      </c>
      <c r="AC58" s="29">
        <f t="shared" si="6"/>
        <v>373.2</v>
      </c>
      <c r="AD58" s="29">
        <f t="shared" si="6"/>
        <v>41.13</v>
      </c>
      <c r="AE58" s="29" t="e">
        <f t="shared" ca="1" si="7"/>
        <v>#NAME?</v>
      </c>
      <c r="AF58" s="29">
        <f t="shared" si="8"/>
        <v>5.96</v>
      </c>
      <c r="AG58" s="29">
        <f t="shared" si="8"/>
        <v>361.2</v>
      </c>
      <c r="AH58" s="29">
        <f t="shared" si="8"/>
        <v>4.55</v>
      </c>
      <c r="AJ58" s="30" t="e">
        <f t="shared" ca="1" si="9"/>
        <v>#NAME?</v>
      </c>
      <c r="AK58" s="30" t="e">
        <f t="shared" ca="1" si="10"/>
        <v>#NAME?</v>
      </c>
      <c r="AM58" s="29" t="e">
        <f t="shared" ca="1" si="11"/>
        <v>#NAME?</v>
      </c>
      <c r="AN58" s="29" t="e">
        <f t="shared" ca="1" si="12"/>
        <v>#NAME?</v>
      </c>
      <c r="AO58" s="29" t="e">
        <f t="shared" ca="1" si="13"/>
        <v>#NAME?</v>
      </c>
    </row>
    <row r="59" spans="1:41">
      <c r="A59" t="s">
        <v>341</v>
      </c>
      <c r="G59">
        <v>5.3679999999999999E-2</v>
      </c>
      <c r="H59">
        <v>1.2700000000000001E-3</v>
      </c>
      <c r="I59" s="21">
        <f t="shared" si="1"/>
        <v>2.5400000000000002E-3</v>
      </c>
      <c r="J59">
        <v>3.805E-2</v>
      </c>
      <c r="K59">
        <v>5.0000000000000001E-4</v>
      </c>
      <c r="L59" s="21">
        <f t="shared" si="2"/>
        <v>1E-3</v>
      </c>
      <c r="M59">
        <v>0.28137000000000001</v>
      </c>
      <c r="N59">
        <v>6.8300000000000001E-3</v>
      </c>
      <c r="O59" s="21">
        <f t="shared" si="3"/>
        <v>1.366E-2</v>
      </c>
      <c r="Q59" s="50">
        <v>357.7</v>
      </c>
      <c r="R59" s="50">
        <v>52.79</v>
      </c>
      <c r="S59" s="33">
        <v>251.7</v>
      </c>
      <c r="T59" s="33">
        <v>5.41</v>
      </c>
      <c r="U59" s="33">
        <v>240.7</v>
      </c>
      <c r="V59" s="33">
        <v>3.13</v>
      </c>
      <c r="X59" s="23" t="e">
        <f ca="1">[1]!Age7corr(J59,G59,AA59)</f>
        <v>#NAME?</v>
      </c>
      <c r="Y59" s="23">
        <f t="shared" si="4"/>
        <v>5.41</v>
      </c>
      <c r="Z59" s="23"/>
      <c r="AA59" s="23">
        <f t="shared" si="5"/>
        <v>0.85265299999999999</v>
      </c>
      <c r="AC59" s="29">
        <f t="shared" si="6"/>
        <v>357.7</v>
      </c>
      <c r="AD59" s="29">
        <f t="shared" si="6"/>
        <v>52.79</v>
      </c>
      <c r="AE59" s="29" t="e">
        <f t="shared" ca="1" si="7"/>
        <v>#NAME?</v>
      </c>
      <c r="AF59" s="29">
        <f t="shared" si="8"/>
        <v>5.41</v>
      </c>
      <c r="AG59" s="29">
        <f t="shared" si="8"/>
        <v>240.7</v>
      </c>
      <c r="AH59" s="29">
        <f t="shared" si="8"/>
        <v>3.13</v>
      </c>
      <c r="AJ59" s="30" t="e">
        <f t="shared" ca="1" si="9"/>
        <v>#NAME?</v>
      </c>
      <c r="AK59" s="30" t="e">
        <f t="shared" ca="1" si="10"/>
        <v>#NAME?</v>
      </c>
      <c r="AM59" s="29" t="e">
        <f t="shared" ca="1" si="11"/>
        <v>#NAME?</v>
      </c>
      <c r="AN59" s="29" t="e">
        <f t="shared" ca="1" si="12"/>
        <v>#NAME?</v>
      </c>
      <c r="AO59" s="29" t="e">
        <f t="shared" ca="1" si="13"/>
        <v>#NAME?</v>
      </c>
    </row>
    <row r="60" spans="1:41">
      <c r="A60" t="s">
        <v>342</v>
      </c>
      <c r="G60">
        <v>0.18089</v>
      </c>
      <c r="H60">
        <v>3.5000000000000001E-3</v>
      </c>
      <c r="I60" s="21">
        <f t="shared" si="1"/>
        <v>7.0000000000000001E-3</v>
      </c>
      <c r="J60">
        <v>0.19994999999999999</v>
      </c>
      <c r="K60">
        <v>2.5500000000000002E-3</v>
      </c>
      <c r="L60" s="21">
        <f t="shared" si="2"/>
        <v>5.1000000000000004E-3</v>
      </c>
      <c r="M60">
        <v>4.9763299999999999</v>
      </c>
      <c r="N60">
        <v>0.10169</v>
      </c>
      <c r="O60" s="21">
        <f t="shared" si="3"/>
        <v>0.20338000000000001</v>
      </c>
      <c r="Q60" s="50">
        <v>2661</v>
      </c>
      <c r="R60" s="50">
        <v>31.68</v>
      </c>
      <c r="S60" s="51">
        <v>1815.3</v>
      </c>
      <c r="T60" s="51">
        <v>17.28</v>
      </c>
      <c r="U60" s="51">
        <v>1175.0999999999999</v>
      </c>
      <c r="V60" s="51">
        <v>13.68</v>
      </c>
      <c r="X60" s="23" t="e">
        <f ca="1">[1]!Age7corr(J60,G60,AA60)</f>
        <v>#NAME?</v>
      </c>
      <c r="Y60" s="23">
        <f t="shared" si="4"/>
        <v>17.28</v>
      </c>
      <c r="Z60" s="23"/>
      <c r="AA60" s="23">
        <f t="shared" si="5"/>
        <v>0.99337699999999995</v>
      </c>
      <c r="AC60" s="29">
        <f t="shared" si="6"/>
        <v>2661</v>
      </c>
      <c r="AD60" s="29">
        <f t="shared" si="6"/>
        <v>31.68</v>
      </c>
      <c r="AE60" s="29" t="e">
        <f t="shared" ca="1" si="7"/>
        <v>#NAME?</v>
      </c>
      <c r="AF60" s="29">
        <f t="shared" si="8"/>
        <v>17.28</v>
      </c>
      <c r="AG60" s="29">
        <f t="shared" si="8"/>
        <v>1175.0999999999999</v>
      </c>
      <c r="AH60" s="29">
        <f t="shared" si="8"/>
        <v>13.68</v>
      </c>
      <c r="AJ60" s="30" t="e">
        <f t="shared" ca="1" si="9"/>
        <v>#NAME?</v>
      </c>
      <c r="AK60" s="30" t="e">
        <f t="shared" ca="1" si="10"/>
        <v>#NAME?</v>
      </c>
      <c r="AM60" s="29" t="e">
        <f t="shared" ca="1" si="11"/>
        <v>#NAME?</v>
      </c>
      <c r="AN60" s="29" t="e">
        <f t="shared" ca="1" si="12"/>
        <v>#NAME?</v>
      </c>
      <c r="AO60" s="29" t="e">
        <f t="shared" ca="1" si="13"/>
        <v>#NAME?</v>
      </c>
    </row>
    <row r="61" spans="1:41">
      <c r="A61" t="s">
        <v>343</v>
      </c>
      <c r="G61">
        <v>0.10144</v>
      </c>
      <c r="H61">
        <v>1.48E-3</v>
      </c>
      <c r="I61" s="21">
        <f t="shared" si="1"/>
        <v>2.96E-3</v>
      </c>
      <c r="J61">
        <v>0.26058999999999999</v>
      </c>
      <c r="K61">
        <v>3.31E-3</v>
      </c>
      <c r="L61" s="21">
        <f t="shared" si="2"/>
        <v>6.62E-3</v>
      </c>
      <c r="M61">
        <v>3.6420499999999998</v>
      </c>
      <c r="N61">
        <v>5.849E-2</v>
      </c>
      <c r="O61" s="21">
        <f t="shared" si="3"/>
        <v>0.11698</v>
      </c>
      <c r="Q61" s="50">
        <v>1650.6</v>
      </c>
      <c r="R61" s="50">
        <v>26.8</v>
      </c>
      <c r="S61" s="33">
        <v>1558.8</v>
      </c>
      <c r="T61" s="33">
        <v>12.79</v>
      </c>
      <c r="U61" s="33">
        <v>1492.8</v>
      </c>
      <c r="V61" s="33">
        <v>16.91</v>
      </c>
      <c r="X61" s="23" t="e">
        <f ca="1">[1]!Age7corr(J61,G61,AA61)</f>
        <v>#NAME?</v>
      </c>
      <c r="Y61" s="23">
        <f t="shared" si="4"/>
        <v>12.79</v>
      </c>
      <c r="Z61" s="23"/>
      <c r="AA61" s="23">
        <f t="shared" si="5"/>
        <v>0.97029199999999993</v>
      </c>
      <c r="AC61" s="29">
        <f t="shared" si="6"/>
        <v>1650.6</v>
      </c>
      <c r="AD61" s="29">
        <f t="shared" si="6"/>
        <v>26.8</v>
      </c>
      <c r="AE61" s="29" t="e">
        <f t="shared" ca="1" si="7"/>
        <v>#NAME?</v>
      </c>
      <c r="AF61" s="29">
        <f t="shared" si="8"/>
        <v>12.79</v>
      </c>
      <c r="AG61" s="29">
        <f t="shared" si="8"/>
        <v>1492.8</v>
      </c>
      <c r="AH61" s="29">
        <f t="shared" si="8"/>
        <v>16.91</v>
      </c>
      <c r="AJ61" s="30" t="e">
        <f t="shared" ca="1" si="9"/>
        <v>#NAME?</v>
      </c>
      <c r="AK61" s="30" t="e">
        <f t="shared" ca="1" si="10"/>
        <v>#NAME?</v>
      </c>
      <c r="AM61" s="29" t="e">
        <f t="shared" ca="1" si="11"/>
        <v>#NAME?</v>
      </c>
      <c r="AN61" s="29" t="e">
        <f t="shared" ca="1" si="12"/>
        <v>#NAME?</v>
      </c>
      <c r="AO61" s="29" t="e">
        <f t="shared" ca="1" si="13"/>
        <v>#NAME?</v>
      </c>
    </row>
    <row r="62" spans="1:41">
      <c r="A62" t="s">
        <v>344</v>
      </c>
      <c r="G62">
        <v>6.9339999999999999E-2</v>
      </c>
      <c r="H62">
        <v>1.9599999999999999E-3</v>
      </c>
      <c r="I62" s="21">
        <f t="shared" si="1"/>
        <v>3.9199999999999999E-3</v>
      </c>
      <c r="J62">
        <v>4.4900000000000002E-2</v>
      </c>
      <c r="K62">
        <v>6.2E-4</v>
      </c>
      <c r="L62" s="21">
        <f t="shared" si="2"/>
        <v>1.24E-3</v>
      </c>
      <c r="M62">
        <v>0.42810999999999999</v>
      </c>
      <c r="N62">
        <v>1.2200000000000001E-2</v>
      </c>
      <c r="O62" s="21">
        <f t="shared" si="3"/>
        <v>2.4400000000000002E-2</v>
      </c>
      <c r="Q62" s="50">
        <v>908.8</v>
      </c>
      <c r="R62" s="50">
        <v>57.16</v>
      </c>
      <c r="S62" s="51">
        <v>361.8</v>
      </c>
      <c r="T62" s="51">
        <v>8.67</v>
      </c>
      <c r="U62" s="51">
        <v>283.2</v>
      </c>
      <c r="V62" s="51">
        <v>3.82</v>
      </c>
      <c r="X62" s="23" t="e">
        <f ca="1">[1]!Age7corr(J62,G62,AA62)</f>
        <v>#NAME?</v>
      </c>
      <c r="Y62" s="23">
        <f t="shared" si="4"/>
        <v>8.67</v>
      </c>
      <c r="Z62" s="23"/>
      <c r="AA62" s="23">
        <f t="shared" si="5"/>
        <v>0.86256199999999994</v>
      </c>
      <c r="AC62" s="29">
        <f t="shared" si="6"/>
        <v>908.8</v>
      </c>
      <c r="AD62" s="29">
        <f t="shared" si="6"/>
        <v>57.16</v>
      </c>
      <c r="AE62" s="29" t="e">
        <f t="shared" ca="1" si="7"/>
        <v>#NAME?</v>
      </c>
      <c r="AF62" s="29">
        <f t="shared" si="8"/>
        <v>8.67</v>
      </c>
      <c r="AG62" s="29">
        <f t="shared" si="8"/>
        <v>283.2</v>
      </c>
      <c r="AH62" s="29">
        <f t="shared" si="8"/>
        <v>3.82</v>
      </c>
      <c r="AJ62" s="30" t="e">
        <f t="shared" ca="1" si="9"/>
        <v>#NAME?</v>
      </c>
      <c r="AK62" s="30" t="e">
        <f t="shared" ca="1" si="10"/>
        <v>#NAME?</v>
      </c>
      <c r="AM62" s="29" t="e">
        <f t="shared" ca="1" si="11"/>
        <v>#NAME?</v>
      </c>
      <c r="AN62" s="29" t="e">
        <f t="shared" ca="1" si="12"/>
        <v>#NAME?</v>
      </c>
      <c r="AO62" s="29" t="e">
        <f t="shared" ca="1" si="13"/>
        <v>#NAME?</v>
      </c>
    </row>
    <row r="63" spans="1:41">
      <c r="A63" t="s">
        <v>345</v>
      </c>
      <c r="G63">
        <v>7.2429999999999994E-2</v>
      </c>
      <c r="H63">
        <v>1.56E-3</v>
      </c>
      <c r="I63" s="21">
        <f t="shared" si="1"/>
        <v>3.1199999999999999E-3</v>
      </c>
      <c r="J63">
        <v>5.1130000000000002E-2</v>
      </c>
      <c r="K63">
        <v>7.2000000000000005E-4</v>
      </c>
      <c r="L63" s="21">
        <f t="shared" si="2"/>
        <v>1.4400000000000001E-3</v>
      </c>
      <c r="M63">
        <v>0.51037999999999994</v>
      </c>
      <c r="N63">
        <v>1.1560000000000001E-2</v>
      </c>
      <c r="O63" s="21">
        <f t="shared" si="3"/>
        <v>2.3120000000000002E-2</v>
      </c>
      <c r="Q63" s="50">
        <v>997.9</v>
      </c>
      <c r="R63" s="50">
        <v>43.09</v>
      </c>
      <c r="S63" s="51">
        <v>418.7</v>
      </c>
      <c r="T63" s="51">
        <v>7.77</v>
      </c>
      <c r="U63" s="51">
        <v>321.5</v>
      </c>
      <c r="V63" s="51">
        <v>4.4400000000000004</v>
      </c>
      <c r="X63" s="23" t="e">
        <f ca="1">[1]!Age7corr(J63,G63,AA63)</f>
        <v>#NAME?</v>
      </c>
      <c r="Y63" s="23">
        <f t="shared" si="4"/>
        <v>7.77</v>
      </c>
      <c r="Z63" s="23"/>
      <c r="AA63" s="23">
        <f t="shared" si="5"/>
        <v>0.86768299999999998</v>
      </c>
      <c r="AC63" s="29">
        <f t="shared" si="6"/>
        <v>997.9</v>
      </c>
      <c r="AD63" s="29">
        <f t="shared" si="6"/>
        <v>43.09</v>
      </c>
      <c r="AE63" s="29" t="e">
        <f t="shared" ca="1" si="7"/>
        <v>#NAME?</v>
      </c>
      <c r="AF63" s="29">
        <f t="shared" si="8"/>
        <v>7.77</v>
      </c>
      <c r="AG63" s="29">
        <f t="shared" si="8"/>
        <v>321.5</v>
      </c>
      <c r="AH63" s="29">
        <f t="shared" si="8"/>
        <v>4.4400000000000004</v>
      </c>
      <c r="AJ63" s="30" t="e">
        <f t="shared" ca="1" si="9"/>
        <v>#NAME?</v>
      </c>
      <c r="AK63" s="30" t="e">
        <f t="shared" ca="1" si="10"/>
        <v>#NAME?</v>
      </c>
      <c r="AM63" s="29" t="e">
        <f t="shared" ca="1" si="11"/>
        <v>#NAME?</v>
      </c>
      <c r="AN63" s="29" t="e">
        <f t="shared" ca="1" si="12"/>
        <v>#NAME?</v>
      </c>
      <c r="AO63" s="29" t="e">
        <f t="shared" ca="1" si="13"/>
        <v>#NAME?</v>
      </c>
    </row>
    <row r="64" spans="1:41">
      <c r="A64" t="s">
        <v>346</v>
      </c>
      <c r="G64">
        <v>6.7739999999999995E-2</v>
      </c>
      <c r="H64">
        <v>1.66E-3</v>
      </c>
      <c r="I64" s="21">
        <f t="shared" si="1"/>
        <v>3.32E-3</v>
      </c>
      <c r="J64">
        <v>5.2549999999999999E-2</v>
      </c>
      <c r="K64">
        <v>7.2000000000000005E-4</v>
      </c>
      <c r="L64" s="21">
        <f t="shared" si="2"/>
        <v>1.4400000000000001E-3</v>
      </c>
      <c r="M64">
        <v>0.49054999999999999</v>
      </c>
      <c r="N64">
        <v>1.226E-2</v>
      </c>
      <c r="O64" s="21">
        <f t="shared" si="3"/>
        <v>2.452E-2</v>
      </c>
      <c r="Q64" s="50">
        <v>860.6</v>
      </c>
      <c r="R64" s="50">
        <v>50.1</v>
      </c>
      <c r="S64" s="51">
        <v>405.3</v>
      </c>
      <c r="T64" s="51">
        <v>8.35</v>
      </c>
      <c r="U64" s="51">
        <v>330.2</v>
      </c>
      <c r="V64" s="51">
        <v>4.41</v>
      </c>
      <c r="X64" s="23" t="e">
        <f ca="1">[1]!Age7corr(J64,G64,AA64)</f>
        <v>#NAME?</v>
      </c>
      <c r="Y64" s="23">
        <f t="shared" si="4"/>
        <v>8.35</v>
      </c>
      <c r="Z64" s="23"/>
      <c r="AA64" s="23">
        <f t="shared" si="5"/>
        <v>0.86647699999999994</v>
      </c>
      <c r="AC64" s="29">
        <f t="shared" si="6"/>
        <v>860.6</v>
      </c>
      <c r="AD64" s="29">
        <f t="shared" si="6"/>
        <v>50.1</v>
      </c>
      <c r="AE64" s="29" t="e">
        <f t="shared" ca="1" si="7"/>
        <v>#NAME?</v>
      </c>
      <c r="AF64" s="29">
        <f t="shared" si="8"/>
        <v>8.35</v>
      </c>
      <c r="AG64" s="29">
        <f t="shared" si="8"/>
        <v>330.2</v>
      </c>
      <c r="AH64" s="29">
        <f t="shared" si="8"/>
        <v>4.41</v>
      </c>
      <c r="AJ64" s="30" t="e">
        <f t="shared" ca="1" si="9"/>
        <v>#NAME?</v>
      </c>
      <c r="AK64" s="30" t="e">
        <f t="shared" ca="1" si="10"/>
        <v>#NAME?</v>
      </c>
      <c r="AM64" s="29" t="e">
        <f t="shared" ca="1" si="11"/>
        <v>#NAME?</v>
      </c>
      <c r="AN64" s="29" t="e">
        <f t="shared" ca="1" si="12"/>
        <v>#NAME?</v>
      </c>
      <c r="AO64" s="29" t="e">
        <f t="shared" ca="1" si="13"/>
        <v>#NAME?</v>
      </c>
    </row>
    <row r="65" spans="1:41">
      <c r="A65" t="s">
        <v>347</v>
      </c>
      <c r="G65">
        <v>5.8400000000000001E-2</v>
      </c>
      <c r="H65">
        <v>1.66E-3</v>
      </c>
      <c r="I65" s="21">
        <f t="shared" si="1"/>
        <v>3.32E-3</v>
      </c>
      <c r="J65">
        <v>6.701E-2</v>
      </c>
      <c r="K65">
        <v>9.2000000000000003E-4</v>
      </c>
      <c r="L65" s="21">
        <f t="shared" si="2"/>
        <v>1.8400000000000001E-3</v>
      </c>
      <c r="M65">
        <v>0.53893999999999997</v>
      </c>
      <c r="N65">
        <v>1.54E-2</v>
      </c>
      <c r="O65" s="21">
        <f t="shared" si="3"/>
        <v>3.0800000000000001E-2</v>
      </c>
      <c r="Q65" s="50">
        <v>544.79999999999995</v>
      </c>
      <c r="R65" s="50">
        <v>60.78</v>
      </c>
      <c r="S65" s="51">
        <v>437.7</v>
      </c>
      <c r="T65" s="51">
        <v>10.16</v>
      </c>
      <c r="U65" s="51">
        <v>418.1</v>
      </c>
      <c r="V65" s="51">
        <v>5.56</v>
      </c>
      <c r="X65" s="23" t="e">
        <f ca="1">[1]!Age7corr(J65,G65,AA65)</f>
        <v>#NAME?</v>
      </c>
      <c r="Y65" s="23">
        <f t="shared" si="4"/>
        <v>10.16</v>
      </c>
      <c r="Z65" s="23"/>
      <c r="AA65" s="23">
        <f t="shared" si="5"/>
        <v>0.86939299999999997</v>
      </c>
      <c r="AC65" s="29">
        <f t="shared" si="6"/>
        <v>544.79999999999995</v>
      </c>
      <c r="AD65" s="29">
        <f t="shared" si="6"/>
        <v>60.78</v>
      </c>
      <c r="AE65" s="29" t="e">
        <f t="shared" ca="1" si="7"/>
        <v>#NAME?</v>
      </c>
      <c r="AF65" s="29">
        <f t="shared" si="8"/>
        <v>10.16</v>
      </c>
      <c r="AG65" s="29">
        <f t="shared" si="8"/>
        <v>418.1</v>
      </c>
      <c r="AH65" s="29">
        <f t="shared" si="8"/>
        <v>5.56</v>
      </c>
      <c r="AJ65" s="30" t="e">
        <f t="shared" ca="1" si="9"/>
        <v>#NAME?</v>
      </c>
      <c r="AK65" s="30" t="e">
        <f t="shared" ca="1" si="10"/>
        <v>#NAME?</v>
      </c>
      <c r="AM65" s="29" t="e">
        <f t="shared" ca="1" si="11"/>
        <v>#NAME?</v>
      </c>
      <c r="AN65" s="29" t="e">
        <f t="shared" ca="1" si="12"/>
        <v>#NAME?</v>
      </c>
      <c r="AO65" s="29" t="e">
        <f t="shared" ca="1" si="13"/>
        <v>#NAME?</v>
      </c>
    </row>
    <row r="66" spans="1:41">
      <c r="A66" t="s">
        <v>348</v>
      </c>
      <c r="G66">
        <v>7.1400000000000005E-2</v>
      </c>
      <c r="H66">
        <v>1.57E-3</v>
      </c>
      <c r="I66" s="21">
        <f t="shared" si="1"/>
        <v>3.14E-3</v>
      </c>
      <c r="J66">
        <v>0.13804</v>
      </c>
      <c r="K66">
        <v>1.8799999999999999E-3</v>
      </c>
      <c r="L66" s="21">
        <f t="shared" si="2"/>
        <v>3.7599999999999999E-3</v>
      </c>
      <c r="M66">
        <v>1.3583400000000001</v>
      </c>
      <c r="N66">
        <v>3.0890000000000001E-2</v>
      </c>
      <c r="O66" s="21">
        <f t="shared" si="3"/>
        <v>6.1780000000000002E-2</v>
      </c>
      <c r="Q66" s="50">
        <v>968.8</v>
      </c>
      <c r="R66" s="50">
        <v>44.26</v>
      </c>
      <c r="S66" s="51">
        <v>871.2</v>
      </c>
      <c r="T66" s="51">
        <v>13.3</v>
      </c>
      <c r="U66" s="51">
        <v>833.6</v>
      </c>
      <c r="V66" s="51">
        <v>10.64</v>
      </c>
      <c r="X66" s="23" t="e">
        <f ca="1">[1]!Age7corr(J66,G66,AA66)</f>
        <v>#NAME?</v>
      </c>
      <c r="Y66" s="23">
        <f t="shared" si="4"/>
        <v>13.3</v>
      </c>
      <c r="Z66" s="23"/>
      <c r="AA66" s="23">
        <f t="shared" si="5"/>
        <v>0.90840799999999999</v>
      </c>
      <c r="AC66" s="29">
        <f t="shared" si="6"/>
        <v>968.8</v>
      </c>
      <c r="AD66" s="29">
        <f t="shared" si="6"/>
        <v>44.26</v>
      </c>
      <c r="AE66" s="29" t="e">
        <f t="shared" ca="1" si="7"/>
        <v>#NAME?</v>
      </c>
      <c r="AF66" s="29">
        <f t="shared" si="8"/>
        <v>13.3</v>
      </c>
      <c r="AG66" s="29">
        <f t="shared" si="8"/>
        <v>833.6</v>
      </c>
      <c r="AH66" s="29">
        <f t="shared" si="8"/>
        <v>10.64</v>
      </c>
      <c r="AJ66" s="30" t="e">
        <f t="shared" ca="1" si="9"/>
        <v>#NAME?</v>
      </c>
      <c r="AK66" s="30" t="e">
        <f t="shared" ca="1" si="10"/>
        <v>#NAME?</v>
      </c>
      <c r="AM66" s="29" t="e">
        <f t="shared" ca="1" si="11"/>
        <v>#NAME?</v>
      </c>
      <c r="AN66" s="29" t="e">
        <f t="shared" ca="1" si="12"/>
        <v>#NAME?</v>
      </c>
      <c r="AO66" s="29" t="e">
        <f t="shared" ca="1" si="13"/>
        <v>#NAME?</v>
      </c>
    </row>
    <row r="67" spans="1:41">
      <c r="A67" t="s">
        <v>349</v>
      </c>
      <c r="G67">
        <v>9.6799999999999997E-2</v>
      </c>
      <c r="H67">
        <v>1.7099999999999999E-3</v>
      </c>
      <c r="I67" s="21">
        <f t="shared" si="1"/>
        <v>3.4199999999999999E-3</v>
      </c>
      <c r="J67">
        <v>0.25890999999999997</v>
      </c>
      <c r="K67">
        <v>3.6700000000000001E-3</v>
      </c>
      <c r="L67" s="21">
        <f t="shared" si="2"/>
        <v>7.3400000000000002E-3</v>
      </c>
      <c r="M67">
        <v>3.4537100000000001</v>
      </c>
      <c r="N67">
        <v>6.7780000000000007E-2</v>
      </c>
      <c r="O67" s="21">
        <f t="shared" si="3"/>
        <v>0.13556000000000001</v>
      </c>
      <c r="Q67" s="50">
        <v>1563.3</v>
      </c>
      <c r="R67" s="50">
        <v>32.799999999999997</v>
      </c>
      <c r="S67" s="33">
        <v>1516.7</v>
      </c>
      <c r="T67" s="33">
        <v>15.45</v>
      </c>
      <c r="U67" s="33">
        <v>1484.3</v>
      </c>
      <c r="V67" s="33">
        <v>18.809999999999999</v>
      </c>
      <c r="X67" s="23" t="e">
        <f ca="1">[1]!Age7corr(J67,G67,AA67)</f>
        <v>#NAME?</v>
      </c>
      <c r="Y67" s="23">
        <f t="shared" si="4"/>
        <v>15.45</v>
      </c>
      <c r="Z67" s="23"/>
      <c r="AA67" s="23">
        <f t="shared" si="5"/>
        <v>0.966503</v>
      </c>
      <c r="AC67" s="29">
        <f t="shared" si="6"/>
        <v>1563.3</v>
      </c>
      <c r="AD67" s="29">
        <f t="shared" si="6"/>
        <v>32.799999999999997</v>
      </c>
      <c r="AE67" s="29" t="e">
        <f t="shared" ca="1" si="7"/>
        <v>#NAME?</v>
      </c>
      <c r="AF67" s="29">
        <f t="shared" si="8"/>
        <v>15.45</v>
      </c>
      <c r="AG67" s="29">
        <f t="shared" si="8"/>
        <v>1484.3</v>
      </c>
      <c r="AH67" s="29">
        <f t="shared" si="8"/>
        <v>18.809999999999999</v>
      </c>
      <c r="AJ67" s="30" t="e">
        <f t="shared" ca="1" si="9"/>
        <v>#NAME?</v>
      </c>
      <c r="AK67" s="30" t="e">
        <f t="shared" ca="1" si="10"/>
        <v>#NAME?</v>
      </c>
      <c r="AM67" s="29" t="e">
        <f t="shared" ca="1" si="11"/>
        <v>#NAME?</v>
      </c>
      <c r="AN67" s="29" t="e">
        <f t="shared" ca="1" si="12"/>
        <v>#NAME?</v>
      </c>
      <c r="AO67" s="29" t="e">
        <f t="shared" ca="1" si="13"/>
        <v>#NAME?</v>
      </c>
    </row>
    <row r="68" spans="1:41">
      <c r="A68" t="s">
        <v>350</v>
      </c>
      <c r="G68">
        <v>0.11706</v>
      </c>
      <c r="H68">
        <v>1.83E-3</v>
      </c>
      <c r="I68" s="21">
        <f t="shared" si="1"/>
        <v>3.6600000000000001E-3</v>
      </c>
      <c r="J68">
        <v>0.33722999999999997</v>
      </c>
      <c r="K68">
        <v>4.45E-3</v>
      </c>
      <c r="L68" s="21">
        <f t="shared" si="2"/>
        <v>8.8999999999999999E-3</v>
      </c>
      <c r="M68">
        <v>5.4406699999999999</v>
      </c>
      <c r="N68">
        <v>9.3490000000000004E-2</v>
      </c>
      <c r="O68" s="21">
        <f t="shared" si="3"/>
        <v>0.18698000000000001</v>
      </c>
      <c r="Q68" s="50">
        <v>1911.8</v>
      </c>
      <c r="R68" s="50">
        <v>27.85</v>
      </c>
      <c r="S68" s="33">
        <v>1891.3</v>
      </c>
      <c r="T68" s="33">
        <v>14.74</v>
      </c>
      <c r="U68" s="33">
        <v>1873.3</v>
      </c>
      <c r="V68" s="33">
        <v>21.46</v>
      </c>
      <c r="X68" s="23" t="e">
        <f ca="1">[1]!Age7corr(J68,G68,AA68)</f>
        <v>#NAME?</v>
      </c>
      <c r="Y68" s="23">
        <f t="shared" si="4"/>
        <v>14.74</v>
      </c>
      <c r="Z68" s="23"/>
      <c r="AA68" s="23">
        <f t="shared" si="5"/>
        <v>1.0002169999999999</v>
      </c>
      <c r="AC68" s="29">
        <f t="shared" si="6"/>
        <v>1911.8</v>
      </c>
      <c r="AD68" s="29">
        <f t="shared" si="6"/>
        <v>27.85</v>
      </c>
      <c r="AE68" s="29" t="e">
        <f t="shared" ca="1" si="7"/>
        <v>#NAME?</v>
      </c>
      <c r="AF68" s="29">
        <f t="shared" si="8"/>
        <v>14.74</v>
      </c>
      <c r="AG68" s="29">
        <f t="shared" si="8"/>
        <v>1873.3</v>
      </c>
      <c r="AH68" s="29">
        <f t="shared" si="8"/>
        <v>21.46</v>
      </c>
      <c r="AJ68" s="30" t="e">
        <f t="shared" ca="1" si="9"/>
        <v>#NAME?</v>
      </c>
      <c r="AK68" s="30" t="e">
        <f t="shared" ca="1" si="10"/>
        <v>#NAME?</v>
      </c>
      <c r="AM68" s="29" t="e">
        <f t="shared" ca="1" si="11"/>
        <v>#NAME?</v>
      </c>
      <c r="AN68" s="29" t="e">
        <f t="shared" ca="1" si="12"/>
        <v>#NAME?</v>
      </c>
      <c r="AO68" s="29" t="e">
        <f t="shared" ca="1" si="13"/>
        <v>#NAME?</v>
      </c>
    </row>
    <row r="69" spans="1:41">
      <c r="A69" t="s">
        <v>351</v>
      </c>
      <c r="G69">
        <v>8.7529999999999997E-2</v>
      </c>
      <c r="H69">
        <v>1.89E-3</v>
      </c>
      <c r="I69" s="21">
        <f t="shared" si="1"/>
        <v>3.7799999999999999E-3</v>
      </c>
      <c r="J69">
        <v>8.6779999999999996E-2</v>
      </c>
      <c r="K69">
        <v>1.23E-3</v>
      </c>
      <c r="L69" s="21">
        <f t="shared" si="2"/>
        <v>2.4599999999999999E-3</v>
      </c>
      <c r="M69">
        <v>1.0468200000000001</v>
      </c>
      <c r="N69">
        <v>2.3599999999999999E-2</v>
      </c>
      <c r="O69" s="21">
        <f t="shared" si="3"/>
        <v>4.7199999999999999E-2</v>
      </c>
      <c r="Q69" s="50">
        <v>1372.1</v>
      </c>
      <c r="R69" s="50">
        <v>40.92</v>
      </c>
      <c r="S69" s="51">
        <v>727.3</v>
      </c>
      <c r="T69" s="51">
        <v>11.71</v>
      </c>
      <c r="U69" s="51">
        <v>536.5</v>
      </c>
      <c r="V69" s="51">
        <v>7.31</v>
      </c>
      <c r="X69" s="23" t="e">
        <f ca="1">[1]!Age7corr(J69,G69,AA69)</f>
        <v>#NAME?</v>
      </c>
      <c r="Y69" s="23">
        <f t="shared" si="4"/>
        <v>11.71</v>
      </c>
      <c r="Z69" s="23"/>
      <c r="AA69" s="23">
        <f t="shared" si="5"/>
        <v>0.89545699999999995</v>
      </c>
      <c r="AC69" s="29">
        <f t="shared" si="6"/>
        <v>1372.1</v>
      </c>
      <c r="AD69" s="29">
        <f t="shared" si="6"/>
        <v>40.92</v>
      </c>
      <c r="AE69" s="29" t="e">
        <f t="shared" ca="1" si="7"/>
        <v>#NAME?</v>
      </c>
      <c r="AF69" s="29">
        <f t="shared" si="8"/>
        <v>11.71</v>
      </c>
      <c r="AG69" s="29">
        <f t="shared" si="8"/>
        <v>536.5</v>
      </c>
      <c r="AH69" s="29">
        <f t="shared" si="8"/>
        <v>7.31</v>
      </c>
      <c r="AJ69" s="30" t="e">
        <f t="shared" ca="1" si="9"/>
        <v>#NAME?</v>
      </c>
      <c r="AK69" s="30" t="e">
        <f t="shared" ca="1" si="10"/>
        <v>#NAME?</v>
      </c>
      <c r="AM69" s="29" t="e">
        <f t="shared" ca="1" si="11"/>
        <v>#NAME?</v>
      </c>
      <c r="AN69" s="29" t="e">
        <f t="shared" ca="1" si="12"/>
        <v>#NAME?</v>
      </c>
      <c r="AO69" s="29" t="e">
        <f t="shared" ca="1" si="13"/>
        <v>#NAME?</v>
      </c>
    </row>
    <row r="70" spans="1:41">
      <c r="A70" t="s">
        <v>352</v>
      </c>
      <c r="G70">
        <v>6.3369999999999996E-2</v>
      </c>
      <c r="H70">
        <v>2.3400000000000001E-3</v>
      </c>
      <c r="I70" s="21">
        <f t="shared" si="1"/>
        <v>4.6800000000000001E-3</v>
      </c>
      <c r="J70">
        <v>4.8239999999999998E-2</v>
      </c>
      <c r="K70">
        <v>7.2999999999999996E-4</v>
      </c>
      <c r="L70" s="21">
        <f t="shared" si="2"/>
        <v>1.4599999999999999E-3</v>
      </c>
      <c r="M70">
        <v>0.42109000000000002</v>
      </c>
      <c r="N70">
        <v>1.5389999999999999E-2</v>
      </c>
      <c r="O70" s="21">
        <f t="shared" si="3"/>
        <v>3.0779999999999998E-2</v>
      </c>
      <c r="Q70" s="50">
        <v>720.5</v>
      </c>
      <c r="R70" s="50">
        <v>76.36</v>
      </c>
      <c r="S70" s="51">
        <v>356.8</v>
      </c>
      <c r="T70" s="51">
        <v>11</v>
      </c>
      <c r="U70" s="51">
        <v>303.7</v>
      </c>
      <c r="V70" s="51">
        <v>4.5</v>
      </c>
      <c r="X70" s="23" t="e">
        <f ca="1">[1]!Age7corr(J70,G70,AA70)</f>
        <v>#NAME?</v>
      </c>
      <c r="Y70" s="23">
        <f t="shared" si="4"/>
        <v>11</v>
      </c>
      <c r="Z70" s="23"/>
      <c r="AA70" s="23">
        <f t="shared" si="5"/>
        <v>0.86211199999999999</v>
      </c>
      <c r="AC70" s="29">
        <f t="shared" si="6"/>
        <v>720.5</v>
      </c>
      <c r="AD70" s="29">
        <f t="shared" si="6"/>
        <v>76.36</v>
      </c>
      <c r="AE70" s="29" t="e">
        <f t="shared" ca="1" si="7"/>
        <v>#NAME?</v>
      </c>
      <c r="AF70" s="29">
        <f t="shared" si="8"/>
        <v>11</v>
      </c>
      <c r="AG70" s="29">
        <f t="shared" si="8"/>
        <v>303.7</v>
      </c>
      <c r="AH70" s="29">
        <f t="shared" si="8"/>
        <v>4.5</v>
      </c>
      <c r="AJ70" s="30" t="e">
        <f t="shared" ca="1" si="9"/>
        <v>#NAME?</v>
      </c>
      <c r="AK70" s="30" t="e">
        <f t="shared" ca="1" si="10"/>
        <v>#NAME?</v>
      </c>
      <c r="AM70" s="29" t="e">
        <f t="shared" ca="1" si="11"/>
        <v>#NAME?</v>
      </c>
      <c r="AN70" s="29" t="e">
        <f t="shared" ca="1" si="12"/>
        <v>#NAME?</v>
      </c>
      <c r="AO70" s="29" t="e">
        <f t="shared" ca="1" si="13"/>
        <v>#NAME?</v>
      </c>
    </row>
    <row r="71" spans="1:41">
      <c r="A71" t="s">
        <v>353</v>
      </c>
      <c r="G71">
        <v>0.10918</v>
      </c>
      <c r="H71">
        <v>1.73E-3</v>
      </c>
      <c r="I71" s="21">
        <f t="shared" si="1"/>
        <v>3.46E-3</v>
      </c>
      <c r="J71">
        <v>0.25733</v>
      </c>
      <c r="K71">
        <v>3.5699999999999998E-3</v>
      </c>
      <c r="L71" s="21">
        <f t="shared" si="2"/>
        <v>7.1399999999999996E-3</v>
      </c>
      <c r="M71">
        <v>3.8723399999999999</v>
      </c>
      <c r="N71">
        <v>6.9370000000000001E-2</v>
      </c>
      <c r="O71" s="21">
        <f t="shared" si="3"/>
        <v>0.13874</v>
      </c>
      <c r="Q71" s="50">
        <v>1785.7</v>
      </c>
      <c r="R71" s="50">
        <v>28.71</v>
      </c>
      <c r="S71" s="51">
        <v>1607.9</v>
      </c>
      <c r="T71" s="51">
        <v>14.46</v>
      </c>
      <c r="U71" s="51">
        <v>1476.2</v>
      </c>
      <c r="V71" s="51">
        <v>18.32</v>
      </c>
      <c r="X71" s="23" t="e">
        <f ca="1">[1]!Age7corr(J71,G71,AA71)</f>
        <v>#NAME?</v>
      </c>
      <c r="Y71" s="23">
        <f t="shared" si="4"/>
        <v>14.46</v>
      </c>
      <c r="Z71" s="23"/>
      <c r="AA71" s="23">
        <f t="shared" si="5"/>
        <v>0.97471099999999999</v>
      </c>
      <c r="AC71" s="29">
        <f t="shared" si="6"/>
        <v>1785.7</v>
      </c>
      <c r="AD71" s="29">
        <f t="shared" si="6"/>
        <v>28.71</v>
      </c>
      <c r="AE71" s="29" t="e">
        <f t="shared" ca="1" si="7"/>
        <v>#NAME?</v>
      </c>
      <c r="AF71" s="29">
        <f t="shared" si="8"/>
        <v>14.46</v>
      </c>
      <c r="AG71" s="29">
        <f t="shared" si="8"/>
        <v>1476.2</v>
      </c>
      <c r="AH71" s="29">
        <f t="shared" si="8"/>
        <v>18.32</v>
      </c>
      <c r="AJ71" s="30" t="e">
        <f t="shared" ca="1" si="9"/>
        <v>#NAME?</v>
      </c>
      <c r="AK71" s="30" t="e">
        <f t="shared" ca="1" si="10"/>
        <v>#NAME?</v>
      </c>
      <c r="AM71" s="29" t="e">
        <f t="shared" ca="1" si="11"/>
        <v>#NAME?</v>
      </c>
      <c r="AN71" s="29" t="e">
        <f t="shared" ca="1" si="12"/>
        <v>#NAME?</v>
      </c>
      <c r="AO71" s="29" t="e">
        <f t="shared" ca="1" si="13"/>
        <v>#NAME?</v>
      </c>
    </row>
    <row r="72" spans="1:41">
      <c r="A72" t="s">
        <v>354</v>
      </c>
      <c r="G72">
        <v>7.3279999999999998E-2</v>
      </c>
      <c r="H72">
        <v>1.2999999999999999E-3</v>
      </c>
      <c r="I72" s="21">
        <f t="shared" si="1"/>
        <v>2.5999999999999999E-3</v>
      </c>
      <c r="J72">
        <v>5.8029999999999998E-2</v>
      </c>
      <c r="K72">
        <v>7.9000000000000001E-4</v>
      </c>
      <c r="L72" s="21">
        <f t="shared" si="2"/>
        <v>1.58E-3</v>
      </c>
      <c r="M72">
        <v>0.58599999999999997</v>
      </c>
      <c r="N72">
        <v>1.1299999999999999E-2</v>
      </c>
      <c r="O72" s="21">
        <f t="shared" si="3"/>
        <v>2.2599999999999999E-2</v>
      </c>
      <c r="Q72" s="50">
        <v>1021.6</v>
      </c>
      <c r="R72" s="50">
        <v>35.31</v>
      </c>
      <c r="S72" s="51">
        <v>468.3</v>
      </c>
      <c r="T72" s="51">
        <v>7.23</v>
      </c>
      <c r="U72" s="51">
        <v>363.6</v>
      </c>
      <c r="V72" s="51">
        <v>4.82</v>
      </c>
      <c r="X72" s="23" t="e">
        <f ca="1">[1]!Age7corr(J72,G72,AA72)</f>
        <v>#NAME?</v>
      </c>
      <c r="Y72" s="23">
        <f t="shared" si="4"/>
        <v>7.23</v>
      </c>
      <c r="Z72" s="23"/>
      <c r="AA72" s="23">
        <f t="shared" si="5"/>
        <v>0.87214700000000001</v>
      </c>
      <c r="AC72" s="29">
        <f t="shared" si="6"/>
        <v>1021.6</v>
      </c>
      <c r="AD72" s="29">
        <f t="shared" si="6"/>
        <v>35.31</v>
      </c>
      <c r="AE72" s="29" t="e">
        <f t="shared" ca="1" si="7"/>
        <v>#NAME?</v>
      </c>
      <c r="AF72" s="29">
        <f t="shared" si="8"/>
        <v>7.23</v>
      </c>
      <c r="AG72" s="29">
        <f t="shared" si="8"/>
        <v>363.6</v>
      </c>
      <c r="AH72" s="29">
        <f t="shared" si="8"/>
        <v>4.82</v>
      </c>
      <c r="AJ72" s="30" t="e">
        <f t="shared" ca="1" si="9"/>
        <v>#NAME?</v>
      </c>
      <c r="AK72" s="30" t="e">
        <f t="shared" ca="1" si="10"/>
        <v>#NAME?</v>
      </c>
      <c r="AM72" s="29" t="e">
        <f t="shared" ca="1" si="11"/>
        <v>#NAME?</v>
      </c>
      <c r="AN72" s="29" t="e">
        <f t="shared" ca="1" si="12"/>
        <v>#NAME?</v>
      </c>
      <c r="AO72" s="29" t="e">
        <f t="shared" ca="1" si="13"/>
        <v>#NAME?</v>
      </c>
    </row>
    <row r="73" spans="1:41">
      <c r="A73" t="s">
        <v>355</v>
      </c>
      <c r="G73">
        <v>9.3469999999999998E-2</v>
      </c>
      <c r="H73">
        <v>1.65E-3</v>
      </c>
      <c r="I73" s="21">
        <f t="shared" si="1"/>
        <v>3.3E-3</v>
      </c>
      <c r="J73">
        <v>5.663E-2</v>
      </c>
      <c r="K73">
        <v>7.2999999999999996E-4</v>
      </c>
      <c r="L73" s="21">
        <f t="shared" si="2"/>
        <v>1.4599999999999999E-3</v>
      </c>
      <c r="M73">
        <v>0.72921999999999998</v>
      </c>
      <c r="N73">
        <v>1.357E-2</v>
      </c>
      <c r="O73" s="21">
        <f t="shared" si="3"/>
        <v>2.7140000000000001E-2</v>
      </c>
      <c r="Q73" s="50">
        <v>1497.5</v>
      </c>
      <c r="R73" s="50">
        <v>32.93</v>
      </c>
      <c r="S73" s="51">
        <v>556.1</v>
      </c>
      <c r="T73" s="51">
        <v>7.97</v>
      </c>
      <c r="U73" s="51">
        <v>355.1</v>
      </c>
      <c r="V73" s="51">
        <v>4.4400000000000004</v>
      </c>
      <c r="X73" s="23" t="e">
        <f ca="1">[1]!Age7corr(J73,G73,AA73)</f>
        <v>#NAME?</v>
      </c>
      <c r="Y73" s="23">
        <f t="shared" si="4"/>
        <v>7.97</v>
      </c>
      <c r="Z73" s="23"/>
      <c r="AA73" s="23">
        <f t="shared" si="5"/>
        <v>0.88004899999999997</v>
      </c>
      <c r="AC73" s="29">
        <f t="shared" si="6"/>
        <v>1497.5</v>
      </c>
      <c r="AD73" s="29">
        <f t="shared" si="6"/>
        <v>32.93</v>
      </c>
      <c r="AE73" s="29" t="e">
        <f t="shared" ca="1" si="7"/>
        <v>#NAME?</v>
      </c>
      <c r="AF73" s="29">
        <f t="shared" si="8"/>
        <v>7.97</v>
      </c>
      <c r="AG73" s="29">
        <f t="shared" si="8"/>
        <v>355.1</v>
      </c>
      <c r="AH73" s="29">
        <f t="shared" si="8"/>
        <v>4.4400000000000004</v>
      </c>
      <c r="AJ73" s="30" t="e">
        <f t="shared" ca="1" si="9"/>
        <v>#NAME?</v>
      </c>
      <c r="AK73" s="30" t="e">
        <f t="shared" ca="1" si="10"/>
        <v>#NAME?</v>
      </c>
      <c r="AM73" s="29" t="e">
        <f t="shared" ca="1" si="11"/>
        <v>#NAME?</v>
      </c>
      <c r="AN73" s="29" t="e">
        <f t="shared" ca="1" si="12"/>
        <v>#NAME?</v>
      </c>
      <c r="AO73" s="29" t="e">
        <f t="shared" ca="1" si="13"/>
        <v>#NAME?</v>
      </c>
    </row>
    <row r="74" spans="1:41">
      <c r="A74" t="s">
        <v>356</v>
      </c>
      <c r="G74">
        <v>6.5809999999999994E-2</v>
      </c>
      <c r="H74">
        <v>1.1999999999999999E-3</v>
      </c>
      <c r="I74" s="21">
        <f t="shared" si="1"/>
        <v>2.3999999999999998E-3</v>
      </c>
      <c r="J74">
        <v>6.6519999999999996E-2</v>
      </c>
      <c r="K74">
        <v>8.4999999999999995E-4</v>
      </c>
      <c r="L74" s="21">
        <f t="shared" si="2"/>
        <v>1.6999999999999999E-3</v>
      </c>
      <c r="M74">
        <v>0.60307999999999995</v>
      </c>
      <c r="N74">
        <v>1.155E-2</v>
      </c>
      <c r="O74" s="21">
        <f t="shared" si="3"/>
        <v>2.3099999999999999E-2</v>
      </c>
      <c r="Q74" s="50">
        <v>800.3</v>
      </c>
      <c r="R74" s="50">
        <v>37.659999999999997</v>
      </c>
      <c r="S74" s="51">
        <v>479.2</v>
      </c>
      <c r="T74" s="51">
        <v>7.31</v>
      </c>
      <c r="U74" s="51">
        <v>415.1</v>
      </c>
      <c r="V74" s="51">
        <v>5.16</v>
      </c>
      <c r="X74" s="23" t="e">
        <f ca="1">[1]!Age7corr(J74,G74,AA74)</f>
        <v>#NAME?</v>
      </c>
      <c r="Y74" s="23">
        <f t="shared" si="4"/>
        <v>7.31</v>
      </c>
      <c r="Z74" s="23"/>
      <c r="AA74" s="23">
        <f t="shared" si="5"/>
        <v>0.8731279999999999</v>
      </c>
      <c r="AC74" s="29">
        <f t="shared" si="6"/>
        <v>800.3</v>
      </c>
      <c r="AD74" s="29">
        <f t="shared" si="6"/>
        <v>37.659999999999997</v>
      </c>
      <c r="AE74" s="29" t="e">
        <f t="shared" ca="1" si="7"/>
        <v>#NAME?</v>
      </c>
      <c r="AF74" s="29">
        <f t="shared" si="8"/>
        <v>7.31</v>
      </c>
      <c r="AG74" s="29">
        <f t="shared" si="8"/>
        <v>415.1</v>
      </c>
      <c r="AH74" s="29">
        <f t="shared" si="8"/>
        <v>5.16</v>
      </c>
      <c r="AJ74" s="30" t="e">
        <f t="shared" ca="1" si="9"/>
        <v>#NAME?</v>
      </c>
      <c r="AK74" s="30" t="e">
        <f t="shared" ca="1" si="10"/>
        <v>#NAME?</v>
      </c>
      <c r="AM74" s="29" t="e">
        <f t="shared" ca="1" si="11"/>
        <v>#NAME?</v>
      </c>
      <c r="AN74" s="29" t="e">
        <f t="shared" ca="1" si="12"/>
        <v>#NAME?</v>
      </c>
      <c r="AO74" s="29" t="e">
        <f t="shared" ca="1" si="13"/>
        <v>#NAME?</v>
      </c>
    </row>
    <row r="75" spans="1:41">
      <c r="A75" t="s">
        <v>357</v>
      </c>
      <c r="G75">
        <v>6.1940000000000002E-2</v>
      </c>
      <c r="H75">
        <v>1.73E-3</v>
      </c>
      <c r="I75" s="21">
        <f t="shared" si="1"/>
        <v>3.46E-3</v>
      </c>
      <c r="J75">
        <v>4.5519999999999998E-2</v>
      </c>
      <c r="K75">
        <v>6.3000000000000003E-4</v>
      </c>
      <c r="L75" s="21">
        <f t="shared" si="2"/>
        <v>1.2600000000000001E-3</v>
      </c>
      <c r="M75">
        <v>0.38844000000000001</v>
      </c>
      <c r="N75">
        <v>1.095E-2</v>
      </c>
      <c r="O75" s="21">
        <f t="shared" si="3"/>
        <v>2.1899999999999999E-2</v>
      </c>
      <c r="Q75" s="50">
        <v>672.1</v>
      </c>
      <c r="R75" s="50">
        <v>58.79</v>
      </c>
      <c r="S75" s="51">
        <v>333.2</v>
      </c>
      <c r="T75" s="51">
        <v>8.01</v>
      </c>
      <c r="U75" s="51">
        <v>286.89999999999998</v>
      </c>
      <c r="V75" s="51">
        <v>3.9</v>
      </c>
      <c r="X75" s="23" t="e">
        <f ca="1">[1]!Age7corr(J75,G75,AA75)</f>
        <v>#NAME?</v>
      </c>
      <c r="Y75" s="23">
        <f t="shared" si="4"/>
        <v>8.01</v>
      </c>
      <c r="Z75" s="23"/>
      <c r="AA75" s="23">
        <f t="shared" si="5"/>
        <v>0.85998799999999997</v>
      </c>
      <c r="AC75" s="29">
        <f t="shared" ref="AC75:AD111" si="14">Q75</f>
        <v>672.1</v>
      </c>
      <c r="AD75" s="29">
        <f t="shared" si="14"/>
        <v>58.79</v>
      </c>
      <c r="AE75" s="29" t="e">
        <f t="shared" ca="1" si="7"/>
        <v>#NAME?</v>
      </c>
      <c r="AF75" s="29">
        <f t="shared" ref="AF75:AH111" si="15">T75</f>
        <v>8.01</v>
      </c>
      <c r="AG75" s="29">
        <f t="shared" si="15"/>
        <v>286.89999999999998</v>
      </c>
      <c r="AH75" s="29">
        <f t="shared" si="15"/>
        <v>3.9</v>
      </c>
      <c r="AJ75" s="30" t="e">
        <f t="shared" ca="1" si="9"/>
        <v>#NAME?</v>
      </c>
      <c r="AK75" s="30" t="e">
        <f t="shared" ca="1" si="10"/>
        <v>#NAME?</v>
      </c>
      <c r="AM75" s="29" t="e">
        <f t="shared" ca="1" si="11"/>
        <v>#NAME?</v>
      </c>
      <c r="AN75" s="29" t="e">
        <f t="shared" ca="1" si="12"/>
        <v>#NAME?</v>
      </c>
      <c r="AO75" s="29" t="e">
        <f t="shared" ca="1" si="13"/>
        <v>#NAME?</v>
      </c>
    </row>
    <row r="76" spans="1:41">
      <c r="A76" t="s">
        <v>358</v>
      </c>
      <c r="G76">
        <v>6.0290000000000003E-2</v>
      </c>
      <c r="H76">
        <v>1.1000000000000001E-3</v>
      </c>
      <c r="I76" s="21">
        <f t="shared" ref="I76:I111" si="16">2*H76</f>
        <v>2.2000000000000001E-3</v>
      </c>
      <c r="J76">
        <v>6.7110000000000003E-2</v>
      </c>
      <c r="K76">
        <v>8.8000000000000003E-4</v>
      </c>
      <c r="L76" s="21">
        <f t="shared" ref="L76:L111" si="17">2*K76</f>
        <v>1.7600000000000001E-3</v>
      </c>
      <c r="M76">
        <v>0.55769999999999997</v>
      </c>
      <c r="N76">
        <v>1.0829999999999999E-2</v>
      </c>
      <c r="O76" s="21">
        <f t="shared" ref="O76:O111" si="18">2*N76</f>
        <v>2.1659999999999999E-2</v>
      </c>
      <c r="Q76" s="50">
        <v>614.1</v>
      </c>
      <c r="R76" s="50">
        <v>39.06</v>
      </c>
      <c r="S76" s="51">
        <v>450</v>
      </c>
      <c r="T76" s="51">
        <v>7.06</v>
      </c>
      <c r="U76" s="51">
        <v>418.7</v>
      </c>
      <c r="V76" s="51">
        <v>5.31</v>
      </c>
      <c r="X76" s="23" t="e">
        <f ca="1">[1]!Age7corr(J76,G76,AA76)</f>
        <v>#NAME?</v>
      </c>
      <c r="Y76" s="23">
        <f t="shared" ref="Y76:Y111" si="19">T76</f>
        <v>7.06</v>
      </c>
      <c r="Z76" s="23"/>
      <c r="AA76" s="23">
        <f t="shared" ref="AA76:AA111" si="20">(9*10^(-5)*S76+0.83)</f>
        <v>0.87049999999999994</v>
      </c>
      <c r="AC76" s="29">
        <f t="shared" si="14"/>
        <v>614.1</v>
      </c>
      <c r="AD76" s="29">
        <f t="shared" si="14"/>
        <v>39.06</v>
      </c>
      <c r="AE76" s="29" t="e">
        <f t="shared" ref="AE76:AE111" ca="1" si="21">X76</f>
        <v>#NAME?</v>
      </c>
      <c r="AF76" s="29">
        <f t="shared" si="15"/>
        <v>7.06</v>
      </c>
      <c r="AG76" s="29">
        <f t="shared" si="15"/>
        <v>418.7</v>
      </c>
      <c r="AH76" s="29">
        <f t="shared" si="15"/>
        <v>5.31</v>
      </c>
      <c r="AJ76" s="30" t="e">
        <f t="shared" ref="AJ76:AJ111" ca="1" si="22">(AC76-AE76)/AC76*100</f>
        <v>#NAME?</v>
      </c>
      <c r="AK76" s="30" t="e">
        <f t="shared" ref="AK76:AK111" ca="1" si="23">(AG76-AE76)/AG76*100</f>
        <v>#NAME?</v>
      </c>
      <c r="AM76" s="29" t="e">
        <f t="shared" ref="AM76:AM111" ca="1" si="24">IF(X76&gt;1000,IF(AJ76&lt;$AQ$5,$Q$5,$AQ$9),IF(AK76&lt;$AQ$5,$S$5,$AQ$9))</f>
        <v>#NAME?</v>
      </c>
      <c r="AN76" s="29" t="e">
        <f t="shared" ref="AN76:AN111" ca="1" si="25">IF(AE76&gt;1000,IF(AJ76&lt;$AQ$5,AC76,0),IF(AK76&lt;$AQ$5,AE76,0))</f>
        <v>#NAME?</v>
      </c>
      <c r="AO76" s="29" t="e">
        <f t="shared" ref="AO76:AO111" ca="1" si="26">IF(AE76&gt;1000,IF(AJ76&lt;$AQ$5,AD76,0),IF(AK76&lt;$AQ$5,AF76,0))</f>
        <v>#NAME?</v>
      </c>
    </row>
    <row r="77" spans="1:41">
      <c r="A77" t="s">
        <v>359</v>
      </c>
      <c r="G77">
        <v>0.10746</v>
      </c>
      <c r="H77">
        <v>6.5399999999999998E-3</v>
      </c>
      <c r="I77" s="21">
        <f t="shared" si="16"/>
        <v>1.308E-2</v>
      </c>
      <c r="J77">
        <v>7.9630000000000006E-2</v>
      </c>
      <c r="K77">
        <v>1.8600000000000001E-3</v>
      </c>
      <c r="L77" s="21">
        <f t="shared" si="17"/>
        <v>3.7200000000000002E-3</v>
      </c>
      <c r="M77">
        <v>1.1793800000000001</v>
      </c>
      <c r="N77">
        <v>6.9290000000000004E-2</v>
      </c>
      <c r="O77" s="21">
        <f t="shared" si="18"/>
        <v>0.13858000000000001</v>
      </c>
      <c r="Q77" s="50">
        <v>1756.8</v>
      </c>
      <c r="R77" s="50">
        <v>107.37</v>
      </c>
      <c r="S77" s="51">
        <v>791</v>
      </c>
      <c r="T77" s="51">
        <v>32.28</v>
      </c>
      <c r="U77" s="51">
        <v>493.9</v>
      </c>
      <c r="V77" s="51">
        <v>11.12</v>
      </c>
      <c r="X77" s="23" t="e">
        <f ca="1">[1]!Age7corr(J77,G77,AA77)</f>
        <v>#NAME?</v>
      </c>
      <c r="Y77" s="23">
        <f t="shared" si="19"/>
        <v>32.28</v>
      </c>
      <c r="Z77" s="23"/>
      <c r="AA77" s="23">
        <f t="shared" si="20"/>
        <v>0.90118999999999994</v>
      </c>
      <c r="AC77" s="29">
        <f t="shared" si="14"/>
        <v>1756.8</v>
      </c>
      <c r="AD77" s="29">
        <f t="shared" si="14"/>
        <v>107.37</v>
      </c>
      <c r="AE77" s="29" t="e">
        <f t="shared" ca="1" si="21"/>
        <v>#NAME?</v>
      </c>
      <c r="AF77" s="29">
        <f t="shared" si="15"/>
        <v>32.28</v>
      </c>
      <c r="AG77" s="29">
        <f t="shared" si="15"/>
        <v>493.9</v>
      </c>
      <c r="AH77" s="29">
        <f t="shared" si="15"/>
        <v>11.12</v>
      </c>
      <c r="AJ77" s="30" t="e">
        <f t="shared" ca="1" si="22"/>
        <v>#NAME?</v>
      </c>
      <c r="AK77" s="30" t="e">
        <f t="shared" ca="1" si="23"/>
        <v>#NAME?</v>
      </c>
      <c r="AM77" s="29" t="e">
        <f t="shared" ca="1" si="24"/>
        <v>#NAME?</v>
      </c>
      <c r="AN77" s="29" t="e">
        <f t="shared" ca="1" si="25"/>
        <v>#NAME?</v>
      </c>
      <c r="AO77" s="29" t="e">
        <f t="shared" ca="1" si="26"/>
        <v>#NAME?</v>
      </c>
    </row>
    <row r="78" spans="1:41">
      <c r="A78" t="s">
        <v>360</v>
      </c>
      <c r="G78">
        <v>5.7119999999999997E-2</v>
      </c>
      <c r="H78">
        <v>1.3799999999999999E-3</v>
      </c>
      <c r="I78" s="21">
        <f t="shared" si="16"/>
        <v>2.7599999999999999E-3</v>
      </c>
      <c r="J78">
        <v>5.8590000000000003E-2</v>
      </c>
      <c r="K78">
        <v>8.8000000000000003E-4</v>
      </c>
      <c r="L78" s="21">
        <f t="shared" si="17"/>
        <v>1.7600000000000001E-3</v>
      </c>
      <c r="M78">
        <v>0.46111999999999997</v>
      </c>
      <c r="N78">
        <v>1.172E-2</v>
      </c>
      <c r="O78" s="21">
        <f t="shared" si="18"/>
        <v>2.3439999999999999E-2</v>
      </c>
      <c r="Q78" s="50">
        <v>495.5</v>
      </c>
      <c r="R78" s="50">
        <v>52.96</v>
      </c>
      <c r="S78" s="51">
        <v>385</v>
      </c>
      <c r="T78" s="51">
        <v>8.15</v>
      </c>
      <c r="U78" s="51">
        <v>367.1</v>
      </c>
      <c r="V78" s="51">
        <v>5.36</v>
      </c>
      <c r="X78" s="23" t="e">
        <f ca="1">[1]!Age7corr(J78,G78,AA78)</f>
        <v>#NAME?</v>
      </c>
      <c r="Y78" s="23">
        <f t="shared" si="19"/>
        <v>8.15</v>
      </c>
      <c r="Z78" s="23"/>
      <c r="AA78" s="23">
        <f t="shared" si="20"/>
        <v>0.86464999999999992</v>
      </c>
      <c r="AC78" s="29">
        <f t="shared" si="14"/>
        <v>495.5</v>
      </c>
      <c r="AD78" s="29">
        <f t="shared" si="14"/>
        <v>52.96</v>
      </c>
      <c r="AE78" s="29" t="e">
        <f t="shared" ca="1" si="21"/>
        <v>#NAME?</v>
      </c>
      <c r="AF78" s="29">
        <f t="shared" si="15"/>
        <v>8.15</v>
      </c>
      <c r="AG78" s="29">
        <f t="shared" si="15"/>
        <v>367.1</v>
      </c>
      <c r="AH78" s="29">
        <f t="shared" si="15"/>
        <v>5.36</v>
      </c>
      <c r="AJ78" s="30" t="e">
        <f t="shared" ca="1" si="22"/>
        <v>#NAME?</v>
      </c>
      <c r="AK78" s="30" t="e">
        <f t="shared" ca="1" si="23"/>
        <v>#NAME?</v>
      </c>
      <c r="AM78" s="29" t="e">
        <f t="shared" ca="1" si="24"/>
        <v>#NAME?</v>
      </c>
      <c r="AN78" s="29" t="e">
        <f t="shared" ca="1" si="25"/>
        <v>#NAME?</v>
      </c>
      <c r="AO78" s="29" t="e">
        <f t="shared" ca="1" si="26"/>
        <v>#NAME?</v>
      </c>
    </row>
    <row r="79" spans="1:41">
      <c r="A79" t="s">
        <v>361</v>
      </c>
      <c r="G79">
        <v>0.224</v>
      </c>
      <c r="H79">
        <v>7.6800000000000002E-3</v>
      </c>
      <c r="I79" s="21">
        <f t="shared" si="16"/>
        <v>1.536E-2</v>
      </c>
      <c r="J79">
        <v>7.8570000000000001E-2</v>
      </c>
      <c r="K79">
        <v>1.5E-3</v>
      </c>
      <c r="L79" s="21">
        <f t="shared" si="17"/>
        <v>3.0000000000000001E-3</v>
      </c>
      <c r="M79">
        <v>2.42564</v>
      </c>
      <c r="N79">
        <v>7.9670000000000005E-2</v>
      </c>
      <c r="O79" s="21">
        <f t="shared" si="18"/>
        <v>0.15934000000000001</v>
      </c>
      <c r="Q79" s="50">
        <v>3009.7</v>
      </c>
      <c r="R79" s="50">
        <v>54.04</v>
      </c>
      <c r="S79" s="51">
        <v>1250.2</v>
      </c>
      <c r="T79" s="51">
        <v>23.62</v>
      </c>
      <c r="U79" s="51">
        <v>487.6</v>
      </c>
      <c r="V79" s="51">
        <v>8.99</v>
      </c>
      <c r="X79" s="23" t="e">
        <f ca="1">[1]!Age7corr(J79,G79,AA79)</f>
        <v>#NAME?</v>
      </c>
      <c r="Y79" s="23">
        <f t="shared" si="19"/>
        <v>23.62</v>
      </c>
      <c r="Z79" s="23"/>
      <c r="AA79" s="23">
        <f t="shared" si="20"/>
        <v>0.94251799999999997</v>
      </c>
      <c r="AC79" s="29">
        <f t="shared" si="14"/>
        <v>3009.7</v>
      </c>
      <c r="AD79" s="29">
        <f t="shared" si="14"/>
        <v>54.04</v>
      </c>
      <c r="AE79" s="29" t="e">
        <f t="shared" ca="1" si="21"/>
        <v>#NAME?</v>
      </c>
      <c r="AF79" s="29">
        <f t="shared" si="15"/>
        <v>23.62</v>
      </c>
      <c r="AG79" s="29">
        <f t="shared" si="15"/>
        <v>487.6</v>
      </c>
      <c r="AH79" s="29">
        <f t="shared" si="15"/>
        <v>8.99</v>
      </c>
      <c r="AJ79" s="30" t="e">
        <f t="shared" ca="1" si="22"/>
        <v>#NAME?</v>
      </c>
      <c r="AK79" s="30" t="e">
        <f t="shared" ca="1" si="23"/>
        <v>#NAME?</v>
      </c>
      <c r="AM79" s="29" t="e">
        <f t="shared" ca="1" si="24"/>
        <v>#NAME?</v>
      </c>
      <c r="AN79" s="29" t="e">
        <f t="shared" ca="1" si="25"/>
        <v>#NAME?</v>
      </c>
      <c r="AO79" s="29" t="e">
        <f t="shared" ca="1" si="26"/>
        <v>#NAME?</v>
      </c>
    </row>
    <row r="80" spans="1:41">
      <c r="A80" t="s">
        <v>362</v>
      </c>
      <c r="G80">
        <v>6.1179999999999998E-2</v>
      </c>
      <c r="H80">
        <v>1.74E-3</v>
      </c>
      <c r="I80" s="21">
        <f t="shared" si="16"/>
        <v>3.48E-3</v>
      </c>
      <c r="J80">
        <v>7.5920000000000001E-2</v>
      </c>
      <c r="K80">
        <v>1.06E-3</v>
      </c>
      <c r="L80" s="21">
        <f t="shared" si="17"/>
        <v>2.1199999999999999E-3</v>
      </c>
      <c r="M80">
        <v>0.63980000000000004</v>
      </c>
      <c r="N80">
        <v>1.8360000000000001E-2</v>
      </c>
      <c r="O80" s="21">
        <f t="shared" si="18"/>
        <v>3.6720000000000003E-2</v>
      </c>
      <c r="Q80" s="50">
        <v>645.5</v>
      </c>
      <c r="R80" s="50">
        <v>60.13</v>
      </c>
      <c r="S80" s="51">
        <v>502.2</v>
      </c>
      <c r="T80" s="51">
        <v>11.37</v>
      </c>
      <c r="U80" s="51">
        <v>471.7</v>
      </c>
      <c r="V80" s="51">
        <v>6.36</v>
      </c>
      <c r="X80" s="23" t="e">
        <f ca="1">[1]!Age7corr(J80,G80,AA80)</f>
        <v>#NAME?</v>
      </c>
      <c r="Y80" s="23">
        <f t="shared" si="19"/>
        <v>11.37</v>
      </c>
      <c r="Z80" s="23"/>
      <c r="AA80" s="23">
        <f t="shared" si="20"/>
        <v>0.87519799999999992</v>
      </c>
      <c r="AC80" s="29">
        <f t="shared" si="14"/>
        <v>645.5</v>
      </c>
      <c r="AD80" s="29">
        <f t="shared" si="14"/>
        <v>60.13</v>
      </c>
      <c r="AE80" s="29" t="e">
        <f t="shared" ca="1" si="21"/>
        <v>#NAME?</v>
      </c>
      <c r="AF80" s="29">
        <f t="shared" si="15"/>
        <v>11.37</v>
      </c>
      <c r="AG80" s="29">
        <f t="shared" si="15"/>
        <v>471.7</v>
      </c>
      <c r="AH80" s="29">
        <f t="shared" si="15"/>
        <v>6.36</v>
      </c>
      <c r="AJ80" s="30" t="e">
        <f t="shared" ca="1" si="22"/>
        <v>#NAME?</v>
      </c>
      <c r="AK80" s="30" t="e">
        <f t="shared" ca="1" si="23"/>
        <v>#NAME?</v>
      </c>
      <c r="AM80" s="29" t="e">
        <f t="shared" ca="1" si="24"/>
        <v>#NAME?</v>
      </c>
      <c r="AN80" s="29" t="e">
        <f t="shared" ca="1" si="25"/>
        <v>#NAME?</v>
      </c>
      <c r="AO80" s="29" t="e">
        <f t="shared" ca="1" si="26"/>
        <v>#NAME?</v>
      </c>
    </row>
    <row r="81" spans="1:41">
      <c r="A81" t="s">
        <v>363</v>
      </c>
      <c r="G81">
        <v>5.8909999999999997E-2</v>
      </c>
      <c r="H81">
        <v>1.7899999999999999E-3</v>
      </c>
      <c r="I81" s="21">
        <f t="shared" si="16"/>
        <v>3.5799999999999998E-3</v>
      </c>
      <c r="J81">
        <v>6.7530000000000007E-2</v>
      </c>
      <c r="K81">
        <v>9.5E-4</v>
      </c>
      <c r="L81" s="21">
        <f t="shared" si="17"/>
        <v>1.9E-3</v>
      </c>
      <c r="M81">
        <v>0.54813999999999996</v>
      </c>
      <c r="N81">
        <v>1.67E-2</v>
      </c>
      <c r="O81" s="21">
        <f t="shared" si="18"/>
        <v>3.3399999999999999E-2</v>
      </c>
      <c r="Q81" s="50">
        <v>563.70000000000005</v>
      </c>
      <c r="R81" s="50">
        <v>64.88</v>
      </c>
      <c r="S81" s="51">
        <v>443.8</v>
      </c>
      <c r="T81" s="51">
        <v>10.96</v>
      </c>
      <c r="U81" s="51">
        <v>421.3</v>
      </c>
      <c r="V81" s="51">
        <v>5.76</v>
      </c>
      <c r="X81" s="23" t="e">
        <f ca="1">[1]!Age7corr(J81,G81,AA81)</f>
        <v>#NAME?</v>
      </c>
      <c r="Y81" s="23">
        <f t="shared" si="19"/>
        <v>10.96</v>
      </c>
      <c r="Z81" s="23"/>
      <c r="AA81" s="23">
        <f t="shared" si="20"/>
        <v>0.86994199999999999</v>
      </c>
      <c r="AC81" s="29">
        <f t="shared" si="14"/>
        <v>563.70000000000005</v>
      </c>
      <c r="AD81" s="29">
        <f t="shared" si="14"/>
        <v>64.88</v>
      </c>
      <c r="AE81" s="29" t="e">
        <f t="shared" ca="1" si="21"/>
        <v>#NAME?</v>
      </c>
      <c r="AF81" s="29">
        <f t="shared" si="15"/>
        <v>10.96</v>
      </c>
      <c r="AG81" s="29">
        <f t="shared" si="15"/>
        <v>421.3</v>
      </c>
      <c r="AH81" s="29">
        <f t="shared" si="15"/>
        <v>5.76</v>
      </c>
      <c r="AJ81" s="30" t="e">
        <f t="shared" ca="1" si="22"/>
        <v>#NAME?</v>
      </c>
      <c r="AK81" s="30" t="e">
        <f t="shared" ca="1" si="23"/>
        <v>#NAME?</v>
      </c>
      <c r="AM81" s="29" t="e">
        <f t="shared" ca="1" si="24"/>
        <v>#NAME?</v>
      </c>
      <c r="AN81" s="29" t="e">
        <f t="shared" ca="1" si="25"/>
        <v>#NAME?</v>
      </c>
      <c r="AO81" s="29" t="e">
        <f t="shared" ca="1" si="26"/>
        <v>#NAME?</v>
      </c>
    </row>
    <row r="82" spans="1:41">
      <c r="A82" t="s">
        <v>364</v>
      </c>
      <c r="G82">
        <v>5.9159999999999997E-2</v>
      </c>
      <c r="H82">
        <v>2.1900000000000001E-3</v>
      </c>
      <c r="I82" s="21">
        <f t="shared" si="16"/>
        <v>4.3800000000000002E-3</v>
      </c>
      <c r="J82">
        <v>7.009E-2</v>
      </c>
      <c r="K82">
        <v>1.06E-3</v>
      </c>
      <c r="L82" s="21">
        <f t="shared" si="17"/>
        <v>2.1199999999999999E-3</v>
      </c>
      <c r="M82">
        <v>0.57120000000000004</v>
      </c>
      <c r="N82">
        <v>2.103E-2</v>
      </c>
      <c r="O82" s="21">
        <f t="shared" si="18"/>
        <v>4.206E-2</v>
      </c>
      <c r="Q82" s="50">
        <v>572.9</v>
      </c>
      <c r="R82" s="50">
        <v>78.66</v>
      </c>
      <c r="S82" s="51">
        <v>458.8</v>
      </c>
      <c r="T82" s="51">
        <v>13.59</v>
      </c>
      <c r="U82" s="51">
        <v>436.7</v>
      </c>
      <c r="V82" s="51">
        <v>6.39</v>
      </c>
      <c r="X82" s="23" t="e">
        <f ca="1">[1]!Age7corr(J82,G82,AA82)</f>
        <v>#NAME?</v>
      </c>
      <c r="Y82" s="23">
        <f t="shared" si="19"/>
        <v>13.59</v>
      </c>
      <c r="Z82" s="23"/>
      <c r="AA82" s="23">
        <f t="shared" si="20"/>
        <v>0.87129199999999996</v>
      </c>
      <c r="AC82" s="29">
        <f t="shared" si="14"/>
        <v>572.9</v>
      </c>
      <c r="AD82" s="29">
        <f t="shared" si="14"/>
        <v>78.66</v>
      </c>
      <c r="AE82" s="29" t="e">
        <f t="shared" ca="1" si="21"/>
        <v>#NAME?</v>
      </c>
      <c r="AF82" s="29">
        <f t="shared" si="15"/>
        <v>13.59</v>
      </c>
      <c r="AG82" s="29">
        <f t="shared" si="15"/>
        <v>436.7</v>
      </c>
      <c r="AH82" s="29">
        <f t="shared" si="15"/>
        <v>6.39</v>
      </c>
      <c r="AJ82" s="30" t="e">
        <f t="shared" ca="1" si="22"/>
        <v>#NAME?</v>
      </c>
      <c r="AK82" s="30" t="e">
        <f t="shared" ca="1" si="23"/>
        <v>#NAME?</v>
      </c>
      <c r="AM82" s="29" t="e">
        <f t="shared" ca="1" si="24"/>
        <v>#NAME?</v>
      </c>
      <c r="AN82" s="29" t="e">
        <f t="shared" ca="1" si="25"/>
        <v>#NAME?</v>
      </c>
      <c r="AO82" s="29" t="e">
        <f t="shared" ca="1" si="26"/>
        <v>#NAME?</v>
      </c>
    </row>
    <row r="83" spans="1:41">
      <c r="A83" t="s">
        <v>365</v>
      </c>
      <c r="G83">
        <v>0.11269</v>
      </c>
      <c r="H83">
        <v>1.57E-3</v>
      </c>
      <c r="I83" s="21">
        <f t="shared" si="16"/>
        <v>3.14E-3</v>
      </c>
      <c r="J83">
        <v>0.32730999999999999</v>
      </c>
      <c r="K83">
        <v>4.2199999999999998E-3</v>
      </c>
      <c r="L83" s="21">
        <f t="shared" si="17"/>
        <v>8.4399999999999996E-3</v>
      </c>
      <c r="M83">
        <v>5.0827499999999999</v>
      </c>
      <c r="N83">
        <v>7.9490000000000005E-2</v>
      </c>
      <c r="O83" s="21">
        <f t="shared" si="18"/>
        <v>0.15898000000000001</v>
      </c>
      <c r="Q83" s="50">
        <v>1843.2</v>
      </c>
      <c r="R83" s="50">
        <v>25</v>
      </c>
      <c r="S83" s="33">
        <v>1833.2</v>
      </c>
      <c r="T83" s="33">
        <v>13.27</v>
      </c>
      <c r="U83" s="33">
        <v>1825.3</v>
      </c>
      <c r="V83" s="33">
        <v>20.48</v>
      </c>
      <c r="X83" s="23" t="e">
        <f ca="1">[1]!Age7corr(J83,G83,AA83)</f>
        <v>#NAME?</v>
      </c>
      <c r="Y83" s="23">
        <f t="shared" si="19"/>
        <v>13.27</v>
      </c>
      <c r="Z83" s="23"/>
      <c r="AA83" s="23">
        <f t="shared" si="20"/>
        <v>0.99498799999999998</v>
      </c>
      <c r="AC83" s="29">
        <f t="shared" si="14"/>
        <v>1843.2</v>
      </c>
      <c r="AD83" s="29">
        <f t="shared" si="14"/>
        <v>25</v>
      </c>
      <c r="AE83" s="29" t="e">
        <f t="shared" ca="1" si="21"/>
        <v>#NAME?</v>
      </c>
      <c r="AF83" s="29">
        <f t="shared" si="15"/>
        <v>13.27</v>
      </c>
      <c r="AG83" s="29">
        <f t="shared" si="15"/>
        <v>1825.3</v>
      </c>
      <c r="AH83" s="29">
        <f t="shared" si="15"/>
        <v>20.48</v>
      </c>
      <c r="AJ83" s="30" t="e">
        <f t="shared" ca="1" si="22"/>
        <v>#NAME?</v>
      </c>
      <c r="AK83" s="30" t="e">
        <f t="shared" ca="1" si="23"/>
        <v>#NAME?</v>
      </c>
      <c r="AM83" s="29" t="e">
        <f t="shared" ca="1" si="24"/>
        <v>#NAME?</v>
      </c>
      <c r="AN83" s="29" t="e">
        <f t="shared" ca="1" si="25"/>
        <v>#NAME?</v>
      </c>
      <c r="AO83" s="29" t="e">
        <f t="shared" ca="1" si="26"/>
        <v>#NAME?</v>
      </c>
    </row>
    <row r="84" spans="1:41">
      <c r="A84" t="s">
        <v>366</v>
      </c>
      <c r="G84">
        <v>0.14069999999999999</v>
      </c>
      <c r="H84">
        <v>3.8500000000000001E-3</v>
      </c>
      <c r="I84" s="21">
        <f t="shared" si="16"/>
        <v>7.7000000000000002E-3</v>
      </c>
      <c r="J84">
        <v>7.5410000000000005E-2</v>
      </c>
      <c r="K84">
        <v>1.06E-3</v>
      </c>
      <c r="L84" s="21">
        <f t="shared" si="17"/>
        <v>2.1199999999999999E-3</v>
      </c>
      <c r="M84">
        <v>1.46173</v>
      </c>
      <c r="N84">
        <v>4.0500000000000001E-2</v>
      </c>
      <c r="O84" s="21">
        <f t="shared" si="18"/>
        <v>8.1000000000000003E-2</v>
      </c>
      <c r="Q84" s="50">
        <v>2235.8000000000002</v>
      </c>
      <c r="R84" s="50">
        <v>46.57</v>
      </c>
      <c r="S84" s="51">
        <v>914.7</v>
      </c>
      <c r="T84" s="51">
        <v>16.71</v>
      </c>
      <c r="U84" s="51">
        <v>468.7</v>
      </c>
      <c r="V84" s="51">
        <v>6.38</v>
      </c>
      <c r="X84" s="23" t="e">
        <f ca="1">[1]!Age7corr(J84,G84,AA84)</f>
        <v>#NAME?</v>
      </c>
      <c r="Y84" s="23">
        <f t="shared" si="19"/>
        <v>16.71</v>
      </c>
      <c r="Z84" s="23"/>
      <c r="AA84" s="23">
        <f t="shared" si="20"/>
        <v>0.912323</v>
      </c>
      <c r="AC84" s="29">
        <f t="shared" si="14"/>
        <v>2235.8000000000002</v>
      </c>
      <c r="AD84" s="29">
        <f t="shared" si="14"/>
        <v>46.57</v>
      </c>
      <c r="AE84" s="29" t="e">
        <f t="shared" ca="1" si="21"/>
        <v>#NAME?</v>
      </c>
      <c r="AF84" s="29">
        <f t="shared" si="15"/>
        <v>16.71</v>
      </c>
      <c r="AG84" s="29">
        <f t="shared" si="15"/>
        <v>468.7</v>
      </c>
      <c r="AH84" s="29">
        <f t="shared" si="15"/>
        <v>6.38</v>
      </c>
      <c r="AJ84" s="30" t="e">
        <f t="shared" ca="1" si="22"/>
        <v>#NAME?</v>
      </c>
      <c r="AK84" s="30" t="e">
        <f t="shared" ca="1" si="23"/>
        <v>#NAME?</v>
      </c>
      <c r="AM84" s="29" t="e">
        <f t="shared" ca="1" si="24"/>
        <v>#NAME?</v>
      </c>
      <c r="AN84" s="29" t="e">
        <f t="shared" ca="1" si="25"/>
        <v>#NAME?</v>
      </c>
      <c r="AO84" s="29" t="e">
        <f t="shared" ca="1" si="26"/>
        <v>#NAME?</v>
      </c>
    </row>
    <row r="85" spans="1:41">
      <c r="A85" t="s">
        <v>367</v>
      </c>
      <c r="G85">
        <v>7.3929999999999996E-2</v>
      </c>
      <c r="H85">
        <v>1.9E-3</v>
      </c>
      <c r="I85" s="21">
        <f t="shared" si="16"/>
        <v>3.8E-3</v>
      </c>
      <c r="J85">
        <v>8.548E-2</v>
      </c>
      <c r="K85">
        <v>1.25E-3</v>
      </c>
      <c r="L85" s="21">
        <f t="shared" si="17"/>
        <v>2.5000000000000001E-3</v>
      </c>
      <c r="M85">
        <v>0.87107999999999997</v>
      </c>
      <c r="N85">
        <v>2.298E-2</v>
      </c>
      <c r="O85" s="21">
        <f t="shared" si="18"/>
        <v>4.5960000000000001E-2</v>
      </c>
      <c r="Q85" s="50">
        <v>1039.5999999999999</v>
      </c>
      <c r="R85" s="50">
        <v>51.02</v>
      </c>
      <c r="S85" s="51">
        <v>636.20000000000005</v>
      </c>
      <c r="T85" s="51">
        <v>12.47</v>
      </c>
      <c r="U85" s="51">
        <v>528.79999999999995</v>
      </c>
      <c r="V85" s="51">
        <v>7.44</v>
      </c>
      <c r="X85" s="23" t="e">
        <f ca="1">[1]!Age7corr(J85,G85,AA85)</f>
        <v>#NAME?</v>
      </c>
      <c r="Y85" s="23">
        <f t="shared" si="19"/>
        <v>12.47</v>
      </c>
      <c r="Z85" s="23"/>
      <c r="AA85" s="23">
        <f t="shared" si="20"/>
        <v>0.88725799999999999</v>
      </c>
      <c r="AC85" s="29">
        <f t="shared" si="14"/>
        <v>1039.5999999999999</v>
      </c>
      <c r="AD85" s="29">
        <f t="shared" si="14"/>
        <v>51.02</v>
      </c>
      <c r="AE85" s="29" t="e">
        <f t="shared" ca="1" si="21"/>
        <v>#NAME?</v>
      </c>
      <c r="AF85" s="29">
        <f t="shared" si="15"/>
        <v>12.47</v>
      </c>
      <c r="AG85" s="29">
        <f t="shared" si="15"/>
        <v>528.79999999999995</v>
      </c>
      <c r="AH85" s="29">
        <f t="shared" si="15"/>
        <v>7.44</v>
      </c>
      <c r="AJ85" s="30" t="e">
        <f t="shared" ca="1" si="22"/>
        <v>#NAME?</v>
      </c>
      <c r="AK85" s="30" t="e">
        <f t="shared" ca="1" si="23"/>
        <v>#NAME?</v>
      </c>
      <c r="AM85" s="29" t="e">
        <f t="shared" ca="1" si="24"/>
        <v>#NAME?</v>
      </c>
      <c r="AN85" s="29" t="e">
        <f t="shared" ca="1" si="25"/>
        <v>#NAME?</v>
      </c>
      <c r="AO85" s="29" t="e">
        <f t="shared" ca="1" si="26"/>
        <v>#NAME?</v>
      </c>
    </row>
    <row r="86" spans="1:41">
      <c r="A86" t="s">
        <v>368</v>
      </c>
      <c r="G86">
        <v>6.2759999999999996E-2</v>
      </c>
      <c r="H86">
        <v>1.6900000000000001E-3</v>
      </c>
      <c r="I86" s="21">
        <f t="shared" si="16"/>
        <v>3.3800000000000002E-3</v>
      </c>
      <c r="J86">
        <v>8.0409999999999995E-2</v>
      </c>
      <c r="K86">
        <v>1.1000000000000001E-3</v>
      </c>
      <c r="L86" s="21">
        <f t="shared" si="17"/>
        <v>2.2000000000000001E-3</v>
      </c>
      <c r="M86">
        <v>0.69535999999999998</v>
      </c>
      <c r="N86">
        <v>1.89E-2</v>
      </c>
      <c r="O86" s="21">
        <f t="shared" si="18"/>
        <v>3.78E-2</v>
      </c>
      <c r="Q86" s="50">
        <v>700.2</v>
      </c>
      <c r="R86" s="50">
        <v>56.3</v>
      </c>
      <c r="S86" s="51">
        <v>536</v>
      </c>
      <c r="T86" s="51">
        <v>11.32</v>
      </c>
      <c r="U86" s="51">
        <v>498.6</v>
      </c>
      <c r="V86" s="51">
        <v>6.58</v>
      </c>
      <c r="X86" s="23" t="e">
        <f ca="1">[1]!Age7corr(J86,G86,AA86)</f>
        <v>#NAME?</v>
      </c>
      <c r="Y86" s="23">
        <f t="shared" si="19"/>
        <v>11.32</v>
      </c>
      <c r="Z86" s="23"/>
      <c r="AA86" s="23">
        <f t="shared" si="20"/>
        <v>0.87823999999999991</v>
      </c>
      <c r="AC86" s="29">
        <f t="shared" si="14"/>
        <v>700.2</v>
      </c>
      <c r="AD86" s="29">
        <f t="shared" si="14"/>
        <v>56.3</v>
      </c>
      <c r="AE86" s="29" t="e">
        <f t="shared" ca="1" si="21"/>
        <v>#NAME?</v>
      </c>
      <c r="AF86" s="29">
        <f t="shared" si="15"/>
        <v>11.32</v>
      </c>
      <c r="AG86" s="29">
        <f t="shared" si="15"/>
        <v>498.6</v>
      </c>
      <c r="AH86" s="29">
        <f t="shared" si="15"/>
        <v>6.58</v>
      </c>
      <c r="AJ86" s="30" t="e">
        <f t="shared" ca="1" si="22"/>
        <v>#NAME?</v>
      </c>
      <c r="AK86" s="30" t="e">
        <f t="shared" ca="1" si="23"/>
        <v>#NAME?</v>
      </c>
      <c r="AM86" s="29" t="e">
        <f t="shared" ca="1" si="24"/>
        <v>#NAME?</v>
      </c>
      <c r="AN86" s="29" t="e">
        <f t="shared" ca="1" si="25"/>
        <v>#NAME?</v>
      </c>
      <c r="AO86" s="29" t="e">
        <f t="shared" ca="1" si="26"/>
        <v>#NAME?</v>
      </c>
    </row>
    <row r="87" spans="1:41">
      <c r="A87" t="s">
        <v>369</v>
      </c>
      <c r="G87">
        <v>0.10217</v>
      </c>
      <c r="H87">
        <v>1.5200000000000001E-3</v>
      </c>
      <c r="I87" s="21">
        <f t="shared" si="16"/>
        <v>3.0400000000000002E-3</v>
      </c>
      <c r="J87">
        <v>0.27342</v>
      </c>
      <c r="K87">
        <v>3.4199999999999999E-3</v>
      </c>
      <c r="L87" s="21">
        <f t="shared" si="17"/>
        <v>6.8399999999999997E-3</v>
      </c>
      <c r="M87">
        <v>3.8494799999999998</v>
      </c>
      <c r="N87">
        <v>6.2149999999999997E-2</v>
      </c>
      <c r="O87" s="21">
        <f t="shared" si="18"/>
        <v>0.12429999999999999</v>
      </c>
      <c r="Q87" s="50">
        <v>1663.9</v>
      </c>
      <c r="R87" s="50">
        <v>27.23</v>
      </c>
      <c r="S87" s="33">
        <v>1603.2</v>
      </c>
      <c r="T87" s="33">
        <v>13.01</v>
      </c>
      <c r="U87" s="33">
        <v>1558.1</v>
      </c>
      <c r="V87" s="33">
        <v>17.329999999999998</v>
      </c>
      <c r="X87" s="23" t="e">
        <f ca="1">[1]!Age7corr(J87,G87,AA87)</f>
        <v>#NAME?</v>
      </c>
      <c r="Y87" s="23">
        <f t="shared" si="19"/>
        <v>13.01</v>
      </c>
      <c r="Z87" s="23"/>
      <c r="AA87" s="23">
        <f t="shared" si="20"/>
        <v>0.97428799999999993</v>
      </c>
      <c r="AC87" s="29">
        <f t="shared" si="14"/>
        <v>1663.9</v>
      </c>
      <c r="AD87" s="29">
        <f t="shared" si="14"/>
        <v>27.23</v>
      </c>
      <c r="AE87" s="29" t="e">
        <f t="shared" ca="1" si="21"/>
        <v>#NAME?</v>
      </c>
      <c r="AF87" s="29">
        <f t="shared" si="15"/>
        <v>13.01</v>
      </c>
      <c r="AG87" s="29">
        <f t="shared" si="15"/>
        <v>1558.1</v>
      </c>
      <c r="AH87" s="29">
        <f t="shared" si="15"/>
        <v>17.329999999999998</v>
      </c>
      <c r="AJ87" s="30" t="e">
        <f t="shared" ca="1" si="22"/>
        <v>#NAME?</v>
      </c>
      <c r="AK87" s="30" t="e">
        <f t="shared" ca="1" si="23"/>
        <v>#NAME?</v>
      </c>
      <c r="AM87" s="29" t="e">
        <f t="shared" ca="1" si="24"/>
        <v>#NAME?</v>
      </c>
      <c r="AN87" s="29" t="e">
        <f t="shared" ca="1" si="25"/>
        <v>#NAME?</v>
      </c>
      <c r="AO87" s="29" t="e">
        <f t="shared" ca="1" si="26"/>
        <v>#NAME?</v>
      </c>
    </row>
    <row r="88" spans="1:41">
      <c r="A88" t="s">
        <v>370</v>
      </c>
      <c r="G88">
        <v>9.7699999999999995E-2</v>
      </c>
      <c r="H88">
        <v>1.7700000000000001E-3</v>
      </c>
      <c r="I88" s="21">
        <f t="shared" si="16"/>
        <v>3.5400000000000002E-3</v>
      </c>
      <c r="J88">
        <v>0.26494000000000001</v>
      </c>
      <c r="K88">
        <v>3.6600000000000001E-3</v>
      </c>
      <c r="L88" s="21">
        <f t="shared" si="17"/>
        <v>7.3200000000000001E-3</v>
      </c>
      <c r="M88">
        <v>3.56758</v>
      </c>
      <c r="N88">
        <v>7.0050000000000001E-2</v>
      </c>
      <c r="O88" s="21">
        <f t="shared" si="18"/>
        <v>0.1401</v>
      </c>
      <c r="Q88" s="50">
        <v>1580.6</v>
      </c>
      <c r="R88" s="50">
        <v>33.520000000000003</v>
      </c>
      <c r="S88" s="33">
        <v>1542.3</v>
      </c>
      <c r="T88" s="33">
        <v>15.57</v>
      </c>
      <c r="U88" s="33">
        <v>1515</v>
      </c>
      <c r="V88" s="33">
        <v>18.64</v>
      </c>
      <c r="X88" s="23" t="e">
        <f ca="1">[1]!Age7corr(J88,G88,AA88)</f>
        <v>#NAME?</v>
      </c>
      <c r="Y88" s="23">
        <f t="shared" si="19"/>
        <v>15.57</v>
      </c>
      <c r="Z88" s="23"/>
      <c r="AA88" s="23">
        <f t="shared" si="20"/>
        <v>0.96880699999999997</v>
      </c>
      <c r="AC88" s="29">
        <f t="shared" si="14"/>
        <v>1580.6</v>
      </c>
      <c r="AD88" s="29">
        <f t="shared" si="14"/>
        <v>33.520000000000003</v>
      </c>
      <c r="AE88" s="29" t="e">
        <f t="shared" ca="1" si="21"/>
        <v>#NAME?</v>
      </c>
      <c r="AF88" s="29">
        <f t="shared" si="15"/>
        <v>15.57</v>
      </c>
      <c r="AG88" s="29">
        <f t="shared" si="15"/>
        <v>1515</v>
      </c>
      <c r="AH88" s="29">
        <f t="shared" si="15"/>
        <v>18.64</v>
      </c>
      <c r="AJ88" s="30" t="e">
        <f t="shared" ca="1" si="22"/>
        <v>#NAME?</v>
      </c>
      <c r="AK88" s="30" t="e">
        <f t="shared" ca="1" si="23"/>
        <v>#NAME?</v>
      </c>
      <c r="AM88" s="29" t="e">
        <f t="shared" ca="1" si="24"/>
        <v>#NAME?</v>
      </c>
      <c r="AN88" s="29" t="e">
        <f t="shared" ca="1" si="25"/>
        <v>#NAME?</v>
      </c>
      <c r="AO88" s="29" t="e">
        <f t="shared" ca="1" si="26"/>
        <v>#NAME?</v>
      </c>
    </row>
    <row r="89" spans="1:41">
      <c r="A89" t="s">
        <v>371</v>
      </c>
      <c r="G89">
        <v>0.12231</v>
      </c>
      <c r="H89">
        <v>1.9400000000000001E-3</v>
      </c>
      <c r="I89" s="21">
        <f t="shared" si="16"/>
        <v>3.8800000000000002E-3</v>
      </c>
      <c r="J89">
        <v>0.25897999999999999</v>
      </c>
      <c r="K89">
        <v>3.49E-3</v>
      </c>
      <c r="L89" s="21">
        <f t="shared" si="17"/>
        <v>6.9800000000000001E-3</v>
      </c>
      <c r="M89">
        <v>4.3651299999999997</v>
      </c>
      <c r="N89">
        <v>7.6719999999999997E-2</v>
      </c>
      <c r="O89" s="21">
        <f t="shared" si="18"/>
        <v>0.15343999999999999</v>
      </c>
      <c r="Q89" s="50">
        <v>1990.2</v>
      </c>
      <c r="R89" s="50">
        <v>27.97</v>
      </c>
      <c r="S89" s="51">
        <v>1705.8</v>
      </c>
      <c r="T89" s="51">
        <v>14.52</v>
      </c>
      <c r="U89" s="51">
        <v>1484.6</v>
      </c>
      <c r="V89" s="51">
        <v>17.87</v>
      </c>
      <c r="X89" s="23" t="e">
        <f ca="1">[1]!Age7corr(J89,G89,AA89)</f>
        <v>#NAME?</v>
      </c>
      <c r="Y89" s="23">
        <f t="shared" si="19"/>
        <v>14.52</v>
      </c>
      <c r="Z89" s="23"/>
      <c r="AA89" s="23">
        <f t="shared" si="20"/>
        <v>0.98352200000000001</v>
      </c>
      <c r="AC89" s="29">
        <f t="shared" si="14"/>
        <v>1990.2</v>
      </c>
      <c r="AD89" s="29">
        <f t="shared" si="14"/>
        <v>27.97</v>
      </c>
      <c r="AE89" s="29" t="e">
        <f t="shared" ca="1" si="21"/>
        <v>#NAME?</v>
      </c>
      <c r="AF89" s="29">
        <f t="shared" si="15"/>
        <v>14.52</v>
      </c>
      <c r="AG89" s="29">
        <f t="shared" si="15"/>
        <v>1484.6</v>
      </c>
      <c r="AH89" s="29">
        <f t="shared" si="15"/>
        <v>17.87</v>
      </c>
      <c r="AJ89" s="30" t="e">
        <f t="shared" ca="1" si="22"/>
        <v>#NAME?</v>
      </c>
      <c r="AK89" s="30" t="e">
        <f t="shared" ca="1" si="23"/>
        <v>#NAME?</v>
      </c>
      <c r="AM89" s="29" t="e">
        <f t="shared" ca="1" si="24"/>
        <v>#NAME?</v>
      </c>
      <c r="AN89" s="29" t="e">
        <f t="shared" ca="1" si="25"/>
        <v>#NAME?</v>
      </c>
      <c r="AO89" s="29" t="e">
        <f t="shared" ca="1" si="26"/>
        <v>#NAME?</v>
      </c>
    </row>
    <row r="90" spans="1:41">
      <c r="A90" t="s">
        <v>372</v>
      </c>
      <c r="G90">
        <v>6.6540000000000002E-2</v>
      </c>
      <c r="H90">
        <v>1.2800000000000001E-3</v>
      </c>
      <c r="I90" s="21">
        <f t="shared" si="16"/>
        <v>2.5600000000000002E-3</v>
      </c>
      <c r="J90">
        <v>7.281E-2</v>
      </c>
      <c r="K90">
        <v>9.3000000000000005E-4</v>
      </c>
      <c r="L90" s="21">
        <f t="shared" si="17"/>
        <v>1.8600000000000001E-3</v>
      </c>
      <c r="M90">
        <v>0.66749999999999998</v>
      </c>
      <c r="N90">
        <v>1.3350000000000001E-2</v>
      </c>
      <c r="O90" s="21">
        <f t="shared" si="18"/>
        <v>2.6700000000000002E-2</v>
      </c>
      <c r="Q90" s="50">
        <v>823.3</v>
      </c>
      <c r="R90" s="50">
        <v>39.64</v>
      </c>
      <c r="S90" s="51">
        <v>519.20000000000005</v>
      </c>
      <c r="T90" s="51">
        <v>8.1300000000000008</v>
      </c>
      <c r="U90" s="51">
        <v>453.1</v>
      </c>
      <c r="V90" s="51">
        <v>5.58</v>
      </c>
      <c r="X90" s="23" t="e">
        <f ca="1">[1]!Age7corr(J90,G90,AA90)</f>
        <v>#NAME?</v>
      </c>
      <c r="Y90" s="23">
        <f t="shared" si="19"/>
        <v>8.1300000000000008</v>
      </c>
      <c r="Z90" s="23"/>
      <c r="AA90" s="23">
        <f t="shared" si="20"/>
        <v>0.87672799999999995</v>
      </c>
      <c r="AC90" s="29">
        <f t="shared" si="14"/>
        <v>823.3</v>
      </c>
      <c r="AD90" s="29">
        <f t="shared" si="14"/>
        <v>39.64</v>
      </c>
      <c r="AE90" s="29" t="e">
        <f t="shared" ca="1" si="21"/>
        <v>#NAME?</v>
      </c>
      <c r="AF90" s="29">
        <f t="shared" si="15"/>
        <v>8.1300000000000008</v>
      </c>
      <c r="AG90" s="29">
        <f t="shared" si="15"/>
        <v>453.1</v>
      </c>
      <c r="AH90" s="29">
        <f t="shared" si="15"/>
        <v>5.58</v>
      </c>
      <c r="AJ90" s="30" t="e">
        <f t="shared" ca="1" si="22"/>
        <v>#NAME?</v>
      </c>
      <c r="AK90" s="30" t="e">
        <f t="shared" ca="1" si="23"/>
        <v>#NAME?</v>
      </c>
      <c r="AM90" s="29" t="e">
        <f t="shared" ca="1" si="24"/>
        <v>#NAME?</v>
      </c>
      <c r="AN90" s="29" t="e">
        <f t="shared" ca="1" si="25"/>
        <v>#NAME?</v>
      </c>
      <c r="AO90" s="29" t="e">
        <f t="shared" ca="1" si="26"/>
        <v>#NAME?</v>
      </c>
    </row>
    <row r="91" spans="1:41">
      <c r="A91" t="s">
        <v>373</v>
      </c>
      <c r="G91">
        <v>5.62E-2</v>
      </c>
      <c r="H91">
        <v>1.25E-3</v>
      </c>
      <c r="I91" s="21">
        <f t="shared" si="16"/>
        <v>2.5000000000000001E-3</v>
      </c>
      <c r="J91">
        <v>4.9500000000000002E-2</v>
      </c>
      <c r="K91">
        <v>6.7000000000000002E-4</v>
      </c>
      <c r="L91" s="21">
        <f t="shared" si="17"/>
        <v>1.34E-3</v>
      </c>
      <c r="M91">
        <v>0.38335000000000002</v>
      </c>
      <c r="N91">
        <v>8.7899999999999992E-3</v>
      </c>
      <c r="O91" s="21">
        <f t="shared" si="18"/>
        <v>1.7579999999999998E-2</v>
      </c>
      <c r="Q91" s="50">
        <v>459.5</v>
      </c>
      <c r="R91" s="50">
        <v>48.75</v>
      </c>
      <c r="S91" s="51">
        <v>329.5</v>
      </c>
      <c r="T91" s="51">
        <v>6.45</v>
      </c>
      <c r="U91" s="51">
        <v>311.39999999999998</v>
      </c>
      <c r="V91" s="51">
        <v>4.12</v>
      </c>
      <c r="X91" s="23" t="e">
        <f ca="1">[1]!Age7corr(J91,G91,AA91)</f>
        <v>#NAME?</v>
      </c>
      <c r="Y91" s="23">
        <f t="shared" si="19"/>
        <v>6.45</v>
      </c>
      <c r="Z91" s="23"/>
      <c r="AA91" s="23">
        <f t="shared" si="20"/>
        <v>0.85965499999999995</v>
      </c>
      <c r="AC91" s="29">
        <f t="shared" si="14"/>
        <v>459.5</v>
      </c>
      <c r="AD91" s="29">
        <f t="shared" si="14"/>
        <v>48.75</v>
      </c>
      <c r="AE91" s="29" t="e">
        <f t="shared" ca="1" si="21"/>
        <v>#NAME?</v>
      </c>
      <c r="AF91" s="29">
        <f t="shared" si="15"/>
        <v>6.45</v>
      </c>
      <c r="AG91" s="29">
        <f t="shared" si="15"/>
        <v>311.39999999999998</v>
      </c>
      <c r="AH91" s="29">
        <f t="shared" si="15"/>
        <v>4.12</v>
      </c>
      <c r="AJ91" s="30" t="e">
        <f t="shared" ca="1" si="22"/>
        <v>#NAME?</v>
      </c>
      <c r="AK91" s="30" t="e">
        <f t="shared" ca="1" si="23"/>
        <v>#NAME?</v>
      </c>
      <c r="AM91" s="29" t="e">
        <f t="shared" ca="1" si="24"/>
        <v>#NAME?</v>
      </c>
      <c r="AN91" s="29" t="e">
        <f t="shared" ca="1" si="25"/>
        <v>#NAME?</v>
      </c>
      <c r="AO91" s="29" t="e">
        <f t="shared" ca="1" si="26"/>
        <v>#NAME?</v>
      </c>
    </row>
    <row r="92" spans="1:41">
      <c r="A92" t="s">
        <v>374</v>
      </c>
      <c r="G92">
        <v>0.1094</v>
      </c>
      <c r="H92">
        <v>1.6900000000000001E-3</v>
      </c>
      <c r="I92" s="21">
        <f t="shared" si="16"/>
        <v>3.3800000000000002E-3</v>
      </c>
      <c r="J92">
        <v>0.25097000000000003</v>
      </c>
      <c r="K92">
        <v>3.32E-3</v>
      </c>
      <c r="L92" s="21">
        <f t="shared" si="17"/>
        <v>6.6400000000000001E-3</v>
      </c>
      <c r="M92">
        <v>3.7837200000000002</v>
      </c>
      <c r="N92">
        <v>6.4680000000000001E-2</v>
      </c>
      <c r="O92" s="21">
        <f t="shared" si="18"/>
        <v>0.12936</v>
      </c>
      <c r="Q92" s="50">
        <v>1789.4</v>
      </c>
      <c r="R92" s="50">
        <v>27.98</v>
      </c>
      <c r="S92" s="33">
        <v>1589.3</v>
      </c>
      <c r="T92" s="33">
        <v>13.73</v>
      </c>
      <c r="U92" s="33">
        <v>1443.5</v>
      </c>
      <c r="V92" s="33">
        <v>17.11</v>
      </c>
      <c r="X92" s="23" t="e">
        <f ca="1">[1]!Age7corr(J92,G92,AA92)</f>
        <v>#NAME?</v>
      </c>
      <c r="Y92" s="23">
        <f t="shared" si="19"/>
        <v>13.73</v>
      </c>
      <c r="Z92" s="23"/>
      <c r="AA92" s="23">
        <f t="shared" si="20"/>
        <v>0.97303699999999993</v>
      </c>
      <c r="AC92" s="29">
        <f t="shared" si="14"/>
        <v>1789.4</v>
      </c>
      <c r="AD92" s="29">
        <f t="shared" si="14"/>
        <v>27.98</v>
      </c>
      <c r="AE92" s="29" t="e">
        <f t="shared" ca="1" si="21"/>
        <v>#NAME?</v>
      </c>
      <c r="AF92" s="29">
        <f t="shared" si="15"/>
        <v>13.73</v>
      </c>
      <c r="AG92" s="29">
        <f t="shared" si="15"/>
        <v>1443.5</v>
      </c>
      <c r="AH92" s="29">
        <f t="shared" si="15"/>
        <v>17.11</v>
      </c>
      <c r="AJ92" s="30" t="e">
        <f t="shared" ca="1" si="22"/>
        <v>#NAME?</v>
      </c>
      <c r="AK92" s="30" t="e">
        <f t="shared" ca="1" si="23"/>
        <v>#NAME?</v>
      </c>
      <c r="AM92" s="29" t="e">
        <f t="shared" ca="1" si="24"/>
        <v>#NAME?</v>
      </c>
      <c r="AN92" s="29" t="e">
        <f t="shared" ca="1" si="25"/>
        <v>#NAME?</v>
      </c>
      <c r="AO92" s="29" t="e">
        <f t="shared" ca="1" si="26"/>
        <v>#NAME?</v>
      </c>
    </row>
    <row r="93" spans="1:41">
      <c r="A93" t="s">
        <v>375</v>
      </c>
      <c r="G93">
        <v>6.9529999999999995E-2</v>
      </c>
      <c r="H93">
        <v>1.1999999999999999E-3</v>
      </c>
      <c r="I93" s="21">
        <f t="shared" si="16"/>
        <v>2.3999999999999998E-3</v>
      </c>
      <c r="J93">
        <v>6.3380000000000006E-2</v>
      </c>
      <c r="K93">
        <v>8.1999999999999998E-4</v>
      </c>
      <c r="L93" s="21">
        <f t="shared" si="17"/>
        <v>1.64E-3</v>
      </c>
      <c r="M93">
        <v>0.60731999999999997</v>
      </c>
      <c r="N93">
        <v>1.119E-2</v>
      </c>
      <c r="O93" s="21">
        <f t="shared" si="18"/>
        <v>2.2380000000000001E-2</v>
      </c>
      <c r="Q93" s="50">
        <v>914.4</v>
      </c>
      <c r="R93" s="50">
        <v>35.229999999999997</v>
      </c>
      <c r="S93" s="51">
        <v>481.9</v>
      </c>
      <c r="T93" s="51">
        <v>7.07</v>
      </c>
      <c r="U93" s="51">
        <v>396.2</v>
      </c>
      <c r="V93" s="51">
        <v>4.99</v>
      </c>
      <c r="X93" s="23" t="e">
        <f ca="1">[1]!Age7corr(J93,G93,AA93)</f>
        <v>#NAME?</v>
      </c>
      <c r="Y93" s="23">
        <f t="shared" si="19"/>
        <v>7.07</v>
      </c>
      <c r="Z93" s="23"/>
      <c r="AA93" s="23">
        <f t="shared" si="20"/>
        <v>0.87337100000000001</v>
      </c>
      <c r="AC93" s="29">
        <f t="shared" si="14"/>
        <v>914.4</v>
      </c>
      <c r="AD93" s="29">
        <f t="shared" si="14"/>
        <v>35.229999999999997</v>
      </c>
      <c r="AE93" s="29" t="e">
        <f t="shared" ca="1" si="21"/>
        <v>#NAME?</v>
      </c>
      <c r="AF93" s="29">
        <f t="shared" si="15"/>
        <v>7.07</v>
      </c>
      <c r="AG93" s="29">
        <f t="shared" si="15"/>
        <v>396.2</v>
      </c>
      <c r="AH93" s="29">
        <f t="shared" si="15"/>
        <v>4.99</v>
      </c>
      <c r="AJ93" s="30" t="e">
        <f t="shared" ca="1" si="22"/>
        <v>#NAME?</v>
      </c>
      <c r="AK93" s="30" t="e">
        <f t="shared" ca="1" si="23"/>
        <v>#NAME?</v>
      </c>
      <c r="AM93" s="29" t="e">
        <f t="shared" ca="1" si="24"/>
        <v>#NAME?</v>
      </c>
      <c r="AN93" s="29" t="e">
        <f t="shared" ca="1" si="25"/>
        <v>#NAME?</v>
      </c>
      <c r="AO93" s="29" t="e">
        <f t="shared" ca="1" si="26"/>
        <v>#NAME?</v>
      </c>
    </row>
    <row r="94" spans="1:41">
      <c r="A94" t="s">
        <v>376</v>
      </c>
      <c r="G94">
        <v>6.3789999999999999E-2</v>
      </c>
      <c r="H94">
        <v>1.2899999999999999E-3</v>
      </c>
      <c r="I94" s="21">
        <f t="shared" si="16"/>
        <v>2.5799999999999998E-3</v>
      </c>
      <c r="J94">
        <v>7.5389999999999999E-2</v>
      </c>
      <c r="K94">
        <v>9.8999999999999999E-4</v>
      </c>
      <c r="L94" s="21">
        <f t="shared" si="17"/>
        <v>1.98E-3</v>
      </c>
      <c r="M94">
        <v>0.66269999999999996</v>
      </c>
      <c r="N94">
        <v>1.391E-2</v>
      </c>
      <c r="O94" s="21">
        <f t="shared" si="18"/>
        <v>2.7820000000000001E-2</v>
      </c>
      <c r="Q94" s="50">
        <v>734.7</v>
      </c>
      <c r="R94" s="50">
        <v>42.22</v>
      </c>
      <c r="S94" s="51">
        <v>516.29999999999995</v>
      </c>
      <c r="T94" s="51">
        <v>8.49</v>
      </c>
      <c r="U94" s="51">
        <v>468.5</v>
      </c>
      <c r="V94" s="51">
        <v>5.92</v>
      </c>
      <c r="X94" s="23" t="e">
        <f ca="1">[1]!Age7corr(J94,G94,AA94)</f>
        <v>#NAME?</v>
      </c>
      <c r="Y94" s="23">
        <f t="shared" si="19"/>
        <v>8.49</v>
      </c>
      <c r="Z94" s="23"/>
      <c r="AA94" s="23">
        <f t="shared" si="20"/>
        <v>0.876467</v>
      </c>
      <c r="AC94" s="29">
        <f t="shared" si="14"/>
        <v>734.7</v>
      </c>
      <c r="AD94" s="29">
        <f t="shared" si="14"/>
        <v>42.22</v>
      </c>
      <c r="AE94" s="29" t="e">
        <f t="shared" ca="1" si="21"/>
        <v>#NAME?</v>
      </c>
      <c r="AF94" s="29">
        <f t="shared" si="15"/>
        <v>8.49</v>
      </c>
      <c r="AG94" s="29">
        <f t="shared" si="15"/>
        <v>468.5</v>
      </c>
      <c r="AH94" s="29">
        <f t="shared" si="15"/>
        <v>5.92</v>
      </c>
      <c r="AJ94" s="30" t="e">
        <f t="shared" ca="1" si="22"/>
        <v>#NAME?</v>
      </c>
      <c r="AK94" s="30" t="e">
        <f t="shared" ca="1" si="23"/>
        <v>#NAME?</v>
      </c>
      <c r="AM94" s="29" t="e">
        <f t="shared" ca="1" si="24"/>
        <v>#NAME?</v>
      </c>
      <c r="AN94" s="29" t="e">
        <f t="shared" ca="1" si="25"/>
        <v>#NAME?</v>
      </c>
      <c r="AO94" s="29" t="e">
        <f t="shared" ca="1" si="26"/>
        <v>#NAME?</v>
      </c>
    </row>
    <row r="95" spans="1:41">
      <c r="A95" t="s">
        <v>377</v>
      </c>
      <c r="G95">
        <v>6.3549999999999995E-2</v>
      </c>
      <c r="H95">
        <v>1.4400000000000001E-3</v>
      </c>
      <c r="I95" s="21">
        <f t="shared" si="16"/>
        <v>2.8800000000000002E-3</v>
      </c>
      <c r="J95">
        <v>5.271E-2</v>
      </c>
      <c r="K95">
        <v>7.1000000000000002E-4</v>
      </c>
      <c r="L95" s="21">
        <f t="shared" si="17"/>
        <v>1.42E-3</v>
      </c>
      <c r="M95">
        <v>0.46156999999999998</v>
      </c>
      <c r="N95">
        <v>1.073E-2</v>
      </c>
      <c r="O95" s="21">
        <f t="shared" si="18"/>
        <v>2.146E-2</v>
      </c>
      <c r="Q95" s="50">
        <v>726.5</v>
      </c>
      <c r="R95" s="50">
        <v>47.35</v>
      </c>
      <c r="S95" s="51">
        <v>385.3</v>
      </c>
      <c r="T95" s="51">
        <v>7.46</v>
      </c>
      <c r="U95" s="51">
        <v>331.2</v>
      </c>
      <c r="V95" s="51">
        <v>4.33</v>
      </c>
      <c r="X95" s="23" t="e">
        <f ca="1">[1]!Age7corr(J95,G95,AA95)</f>
        <v>#NAME?</v>
      </c>
      <c r="Y95" s="23">
        <f t="shared" si="19"/>
        <v>7.46</v>
      </c>
      <c r="Z95" s="23"/>
      <c r="AA95" s="23">
        <f t="shared" si="20"/>
        <v>0.86467699999999992</v>
      </c>
      <c r="AC95" s="29">
        <f t="shared" si="14"/>
        <v>726.5</v>
      </c>
      <c r="AD95" s="29">
        <f t="shared" si="14"/>
        <v>47.35</v>
      </c>
      <c r="AE95" s="29" t="e">
        <f t="shared" ca="1" si="21"/>
        <v>#NAME?</v>
      </c>
      <c r="AF95" s="29">
        <f t="shared" si="15"/>
        <v>7.46</v>
      </c>
      <c r="AG95" s="29">
        <f t="shared" si="15"/>
        <v>331.2</v>
      </c>
      <c r="AH95" s="29">
        <f t="shared" si="15"/>
        <v>4.33</v>
      </c>
      <c r="AJ95" s="30" t="e">
        <f t="shared" ca="1" si="22"/>
        <v>#NAME?</v>
      </c>
      <c r="AK95" s="30" t="e">
        <f t="shared" ca="1" si="23"/>
        <v>#NAME?</v>
      </c>
      <c r="AM95" s="29" t="e">
        <f t="shared" ca="1" si="24"/>
        <v>#NAME?</v>
      </c>
      <c r="AN95" s="29" t="e">
        <f t="shared" ca="1" si="25"/>
        <v>#NAME?</v>
      </c>
      <c r="AO95" s="29" t="e">
        <f t="shared" ca="1" si="26"/>
        <v>#NAME?</v>
      </c>
    </row>
    <row r="96" spans="1:41">
      <c r="A96" t="s">
        <v>378</v>
      </c>
      <c r="G96">
        <v>6.1219999999999997E-2</v>
      </c>
      <c r="H96">
        <v>9.8999999999999999E-4</v>
      </c>
      <c r="I96" s="21">
        <f t="shared" si="16"/>
        <v>1.98E-3</v>
      </c>
      <c r="J96">
        <v>0.10262</v>
      </c>
      <c r="K96">
        <v>1.2999999999999999E-3</v>
      </c>
      <c r="L96" s="21">
        <f t="shared" si="17"/>
        <v>2.5999999999999999E-3</v>
      </c>
      <c r="M96">
        <v>0.86575999999999997</v>
      </c>
      <c r="N96">
        <v>1.4970000000000001E-2</v>
      </c>
      <c r="O96" s="21">
        <f t="shared" si="18"/>
        <v>2.9940000000000001E-2</v>
      </c>
      <c r="Q96" s="50">
        <v>647.1</v>
      </c>
      <c r="R96" s="50">
        <v>34.229999999999997</v>
      </c>
      <c r="S96" s="33">
        <v>633.29999999999995</v>
      </c>
      <c r="T96" s="33">
        <v>8.15</v>
      </c>
      <c r="U96" s="33">
        <v>629.79999999999995</v>
      </c>
      <c r="V96" s="33">
        <v>7.61</v>
      </c>
      <c r="X96" s="23" t="e">
        <f ca="1">[1]!Age7corr(J96,G96,AA96)</f>
        <v>#NAME?</v>
      </c>
      <c r="Y96" s="23">
        <f t="shared" si="19"/>
        <v>8.15</v>
      </c>
      <c r="Z96" s="23"/>
      <c r="AA96" s="23">
        <f t="shared" si="20"/>
        <v>0.88699699999999992</v>
      </c>
      <c r="AC96" s="29">
        <f t="shared" si="14"/>
        <v>647.1</v>
      </c>
      <c r="AD96" s="29">
        <f t="shared" si="14"/>
        <v>34.229999999999997</v>
      </c>
      <c r="AE96" s="29" t="e">
        <f t="shared" ca="1" si="21"/>
        <v>#NAME?</v>
      </c>
      <c r="AF96" s="29">
        <f t="shared" si="15"/>
        <v>8.15</v>
      </c>
      <c r="AG96" s="29">
        <f t="shared" si="15"/>
        <v>629.79999999999995</v>
      </c>
      <c r="AH96" s="29">
        <f t="shared" si="15"/>
        <v>7.61</v>
      </c>
      <c r="AJ96" s="30" t="e">
        <f t="shared" ca="1" si="22"/>
        <v>#NAME?</v>
      </c>
      <c r="AK96" s="30" t="e">
        <f t="shared" ca="1" si="23"/>
        <v>#NAME?</v>
      </c>
      <c r="AM96" s="29" t="e">
        <f t="shared" ca="1" si="24"/>
        <v>#NAME?</v>
      </c>
      <c r="AN96" s="29" t="e">
        <f t="shared" ca="1" si="25"/>
        <v>#NAME?</v>
      </c>
      <c r="AO96" s="29" t="e">
        <f t="shared" ca="1" si="26"/>
        <v>#NAME?</v>
      </c>
    </row>
    <row r="97" spans="1:41">
      <c r="A97" t="s">
        <v>379</v>
      </c>
      <c r="G97">
        <v>5.0090000000000003E-2</v>
      </c>
      <c r="H97">
        <v>2.0200000000000001E-3</v>
      </c>
      <c r="I97" s="21">
        <f t="shared" si="16"/>
        <v>4.0400000000000002E-3</v>
      </c>
      <c r="J97">
        <v>4.0629999999999999E-2</v>
      </c>
      <c r="K97">
        <v>6.3000000000000003E-4</v>
      </c>
      <c r="L97" s="21">
        <f t="shared" si="17"/>
        <v>1.2600000000000001E-3</v>
      </c>
      <c r="M97">
        <v>0.28050000000000003</v>
      </c>
      <c r="N97">
        <v>1.1270000000000001E-2</v>
      </c>
      <c r="O97" s="21">
        <f t="shared" si="18"/>
        <v>2.2540000000000001E-2</v>
      </c>
      <c r="Q97" s="50">
        <v>199.4</v>
      </c>
      <c r="R97" s="50">
        <v>91.18</v>
      </c>
      <c r="S97" s="33">
        <v>251.1</v>
      </c>
      <c r="T97" s="33">
        <v>8.94</v>
      </c>
      <c r="U97" s="33">
        <v>256.8</v>
      </c>
      <c r="V97" s="33">
        <v>3.9</v>
      </c>
      <c r="X97" s="23" t="e">
        <f ca="1">[1]!Age7corr(J97,G97,AA97)</f>
        <v>#NAME?</v>
      </c>
      <c r="Y97" s="23">
        <f t="shared" si="19"/>
        <v>8.94</v>
      </c>
      <c r="Z97" s="23"/>
      <c r="AA97" s="23">
        <f t="shared" si="20"/>
        <v>0.852599</v>
      </c>
      <c r="AC97" s="29">
        <f t="shared" si="14"/>
        <v>199.4</v>
      </c>
      <c r="AD97" s="29">
        <f t="shared" si="14"/>
        <v>91.18</v>
      </c>
      <c r="AE97" s="29" t="e">
        <f t="shared" ca="1" si="21"/>
        <v>#NAME?</v>
      </c>
      <c r="AF97" s="29">
        <f t="shared" si="15"/>
        <v>8.94</v>
      </c>
      <c r="AG97" s="29">
        <f t="shared" si="15"/>
        <v>256.8</v>
      </c>
      <c r="AH97" s="29">
        <f t="shared" si="15"/>
        <v>3.9</v>
      </c>
      <c r="AJ97" s="30" t="e">
        <f t="shared" ca="1" si="22"/>
        <v>#NAME?</v>
      </c>
      <c r="AK97" s="30" t="e">
        <f t="shared" ca="1" si="23"/>
        <v>#NAME?</v>
      </c>
      <c r="AM97" s="29" t="e">
        <f t="shared" ca="1" si="24"/>
        <v>#NAME?</v>
      </c>
      <c r="AN97" s="29" t="e">
        <f t="shared" ca="1" si="25"/>
        <v>#NAME?</v>
      </c>
      <c r="AO97" s="29" t="e">
        <f t="shared" ca="1" si="26"/>
        <v>#NAME?</v>
      </c>
    </row>
    <row r="98" spans="1:41">
      <c r="A98" t="s">
        <v>380</v>
      </c>
      <c r="G98">
        <v>7.7549999999999994E-2</v>
      </c>
      <c r="H98">
        <v>2.99E-3</v>
      </c>
      <c r="I98" s="21">
        <f t="shared" si="16"/>
        <v>5.9800000000000001E-3</v>
      </c>
      <c r="J98">
        <v>5.2510000000000001E-2</v>
      </c>
      <c r="K98">
        <v>8.1999999999999998E-4</v>
      </c>
      <c r="L98" s="21">
        <f t="shared" si="17"/>
        <v>1.64E-3</v>
      </c>
      <c r="M98">
        <v>0.56128999999999996</v>
      </c>
      <c r="N98">
        <v>2.1499999999999998E-2</v>
      </c>
      <c r="O98" s="21">
        <f t="shared" si="18"/>
        <v>4.2999999999999997E-2</v>
      </c>
      <c r="Q98" s="50">
        <v>1135.5</v>
      </c>
      <c r="R98" s="50">
        <v>74.790000000000006</v>
      </c>
      <c r="S98" s="51">
        <v>452.4</v>
      </c>
      <c r="T98" s="51">
        <v>13.98</v>
      </c>
      <c r="U98" s="51">
        <v>329.9</v>
      </c>
      <c r="V98" s="51">
        <v>4.99</v>
      </c>
      <c r="X98" s="23" t="e">
        <f ca="1">[1]!Age7corr(J98,G98,AA98)</f>
        <v>#NAME?</v>
      </c>
      <c r="Y98" s="23">
        <f t="shared" si="19"/>
        <v>13.98</v>
      </c>
      <c r="Z98" s="23"/>
      <c r="AA98" s="23">
        <f t="shared" si="20"/>
        <v>0.87071599999999993</v>
      </c>
      <c r="AC98" s="29">
        <f t="shared" si="14"/>
        <v>1135.5</v>
      </c>
      <c r="AD98" s="29">
        <f t="shared" si="14"/>
        <v>74.790000000000006</v>
      </c>
      <c r="AE98" s="29" t="e">
        <f t="shared" ca="1" si="21"/>
        <v>#NAME?</v>
      </c>
      <c r="AF98" s="29">
        <f t="shared" si="15"/>
        <v>13.98</v>
      </c>
      <c r="AG98" s="29">
        <f t="shared" si="15"/>
        <v>329.9</v>
      </c>
      <c r="AH98" s="29">
        <f t="shared" si="15"/>
        <v>4.99</v>
      </c>
      <c r="AJ98" s="30" t="e">
        <f t="shared" ca="1" si="22"/>
        <v>#NAME?</v>
      </c>
      <c r="AK98" s="30" t="e">
        <f t="shared" ca="1" si="23"/>
        <v>#NAME?</v>
      </c>
      <c r="AM98" s="29" t="e">
        <f t="shared" ca="1" si="24"/>
        <v>#NAME?</v>
      </c>
      <c r="AN98" s="29" t="e">
        <f t="shared" ca="1" si="25"/>
        <v>#NAME?</v>
      </c>
      <c r="AO98" s="29" t="e">
        <f t="shared" ca="1" si="26"/>
        <v>#NAME?</v>
      </c>
    </row>
    <row r="99" spans="1:41">
      <c r="A99" t="s">
        <v>381</v>
      </c>
      <c r="G99">
        <v>0.10353999999999999</v>
      </c>
      <c r="H99">
        <v>1.8E-3</v>
      </c>
      <c r="I99" s="21">
        <f t="shared" si="16"/>
        <v>3.5999999999999999E-3</v>
      </c>
      <c r="J99">
        <v>0.29011999999999999</v>
      </c>
      <c r="K99">
        <v>3.8899999999999998E-3</v>
      </c>
      <c r="L99" s="21">
        <f t="shared" si="17"/>
        <v>7.7799999999999996E-3</v>
      </c>
      <c r="M99">
        <v>4.1394900000000003</v>
      </c>
      <c r="N99">
        <v>7.7289999999999998E-2</v>
      </c>
      <c r="O99" s="21">
        <f t="shared" si="18"/>
        <v>0.15458</v>
      </c>
      <c r="Q99" s="50">
        <v>1688.5</v>
      </c>
      <c r="R99" s="50">
        <v>31.78</v>
      </c>
      <c r="S99" s="33">
        <v>1662.1</v>
      </c>
      <c r="T99" s="33">
        <v>15.27</v>
      </c>
      <c r="U99" s="33">
        <v>1642.1</v>
      </c>
      <c r="V99" s="33">
        <v>19.45</v>
      </c>
      <c r="X99" s="23" t="e">
        <f ca="1">[1]!Age7corr(J99,G99,AA99)</f>
        <v>#NAME?</v>
      </c>
      <c r="Y99" s="23">
        <f t="shared" si="19"/>
        <v>15.27</v>
      </c>
      <c r="Z99" s="23"/>
      <c r="AA99" s="23">
        <f t="shared" si="20"/>
        <v>0.97958899999999993</v>
      </c>
      <c r="AC99" s="29">
        <f t="shared" si="14"/>
        <v>1688.5</v>
      </c>
      <c r="AD99" s="29">
        <f t="shared" si="14"/>
        <v>31.78</v>
      </c>
      <c r="AE99" s="29" t="e">
        <f t="shared" ca="1" si="21"/>
        <v>#NAME?</v>
      </c>
      <c r="AF99" s="29">
        <f t="shared" si="15"/>
        <v>15.27</v>
      </c>
      <c r="AG99" s="29">
        <f t="shared" si="15"/>
        <v>1642.1</v>
      </c>
      <c r="AH99" s="29">
        <f t="shared" si="15"/>
        <v>19.45</v>
      </c>
      <c r="AJ99" s="30" t="e">
        <f t="shared" ca="1" si="22"/>
        <v>#NAME?</v>
      </c>
      <c r="AK99" s="30" t="e">
        <f t="shared" ca="1" si="23"/>
        <v>#NAME?</v>
      </c>
      <c r="AM99" s="29" t="e">
        <f t="shared" ca="1" si="24"/>
        <v>#NAME?</v>
      </c>
      <c r="AN99" s="29" t="e">
        <f t="shared" ca="1" si="25"/>
        <v>#NAME?</v>
      </c>
      <c r="AO99" s="29" t="e">
        <f t="shared" ca="1" si="26"/>
        <v>#NAME?</v>
      </c>
    </row>
    <row r="100" spans="1:41">
      <c r="A100" t="s">
        <v>382</v>
      </c>
      <c r="G100">
        <v>6.3829999999999998E-2</v>
      </c>
      <c r="H100">
        <v>1.7700000000000001E-3</v>
      </c>
      <c r="I100" s="21">
        <f t="shared" si="16"/>
        <v>3.5400000000000002E-3</v>
      </c>
      <c r="J100">
        <v>4.8739999999999999E-2</v>
      </c>
      <c r="K100">
        <v>7.1000000000000002E-4</v>
      </c>
      <c r="L100" s="21">
        <f t="shared" si="17"/>
        <v>1.42E-3</v>
      </c>
      <c r="M100">
        <v>0.42869000000000002</v>
      </c>
      <c r="N100">
        <v>1.206E-2</v>
      </c>
      <c r="O100" s="21">
        <f t="shared" si="18"/>
        <v>2.4119999999999999E-2</v>
      </c>
      <c r="Q100" s="50">
        <v>735.9</v>
      </c>
      <c r="R100" s="50">
        <v>57.62</v>
      </c>
      <c r="S100" s="51">
        <v>362.2</v>
      </c>
      <c r="T100" s="51">
        <v>8.57</v>
      </c>
      <c r="U100" s="51">
        <v>306.8</v>
      </c>
      <c r="V100" s="51">
        <v>4.3499999999999996</v>
      </c>
      <c r="X100" s="23" t="e">
        <f ca="1">[1]!Age7corr(J100,G100,AA100)</f>
        <v>#NAME?</v>
      </c>
      <c r="Y100" s="23">
        <f t="shared" si="19"/>
        <v>8.57</v>
      </c>
      <c r="Z100" s="23"/>
      <c r="AA100" s="23">
        <f t="shared" si="20"/>
        <v>0.86259799999999998</v>
      </c>
      <c r="AC100" s="29">
        <f t="shared" si="14"/>
        <v>735.9</v>
      </c>
      <c r="AD100" s="29">
        <f t="shared" si="14"/>
        <v>57.62</v>
      </c>
      <c r="AE100" s="29" t="e">
        <f t="shared" ca="1" si="21"/>
        <v>#NAME?</v>
      </c>
      <c r="AF100" s="29">
        <f t="shared" si="15"/>
        <v>8.57</v>
      </c>
      <c r="AG100" s="29">
        <f t="shared" si="15"/>
        <v>306.8</v>
      </c>
      <c r="AH100" s="29">
        <f t="shared" si="15"/>
        <v>4.3499999999999996</v>
      </c>
      <c r="AJ100" s="30" t="e">
        <f t="shared" ca="1" si="22"/>
        <v>#NAME?</v>
      </c>
      <c r="AK100" s="30" t="e">
        <f t="shared" ca="1" si="23"/>
        <v>#NAME?</v>
      </c>
      <c r="AM100" s="29" t="e">
        <f t="shared" ca="1" si="24"/>
        <v>#NAME?</v>
      </c>
      <c r="AN100" s="29" t="e">
        <f t="shared" ca="1" si="25"/>
        <v>#NAME?</v>
      </c>
      <c r="AO100" s="29" t="e">
        <f t="shared" ca="1" si="26"/>
        <v>#NAME?</v>
      </c>
    </row>
    <row r="101" spans="1:41">
      <c r="A101" t="s">
        <v>383</v>
      </c>
      <c r="G101">
        <v>6.173E-2</v>
      </c>
      <c r="H101">
        <v>1.4499999999999999E-3</v>
      </c>
      <c r="I101" s="21">
        <f t="shared" si="16"/>
        <v>2.8999999999999998E-3</v>
      </c>
      <c r="J101">
        <v>4.8919999999999998E-2</v>
      </c>
      <c r="K101">
        <v>6.6E-4</v>
      </c>
      <c r="L101" s="21">
        <f t="shared" si="17"/>
        <v>1.32E-3</v>
      </c>
      <c r="M101">
        <v>0.41608000000000001</v>
      </c>
      <c r="N101">
        <v>9.9699999999999997E-3</v>
      </c>
      <c r="O101" s="21">
        <f t="shared" si="18"/>
        <v>1.9939999999999999E-2</v>
      </c>
      <c r="Q101" s="50">
        <v>664.8</v>
      </c>
      <c r="R101" s="50">
        <v>49.4</v>
      </c>
      <c r="S101" s="51">
        <v>353.2</v>
      </c>
      <c r="T101" s="51">
        <v>7.15</v>
      </c>
      <c r="U101" s="51">
        <v>307.89999999999998</v>
      </c>
      <c r="V101" s="51">
        <v>4.07</v>
      </c>
      <c r="X101" s="23" t="e">
        <f ca="1">[1]!Age7corr(J101,G101,AA101)</f>
        <v>#NAME?</v>
      </c>
      <c r="Y101" s="23">
        <f t="shared" si="19"/>
        <v>7.15</v>
      </c>
      <c r="Z101" s="23"/>
      <c r="AA101" s="23">
        <f t="shared" si="20"/>
        <v>0.861788</v>
      </c>
      <c r="AC101" s="29">
        <f t="shared" si="14"/>
        <v>664.8</v>
      </c>
      <c r="AD101" s="29">
        <f t="shared" si="14"/>
        <v>49.4</v>
      </c>
      <c r="AE101" s="29" t="e">
        <f t="shared" ca="1" si="21"/>
        <v>#NAME?</v>
      </c>
      <c r="AF101" s="29">
        <f t="shared" si="15"/>
        <v>7.15</v>
      </c>
      <c r="AG101" s="29">
        <f t="shared" si="15"/>
        <v>307.89999999999998</v>
      </c>
      <c r="AH101" s="29">
        <f t="shared" si="15"/>
        <v>4.07</v>
      </c>
      <c r="AJ101" s="30" t="e">
        <f t="shared" ca="1" si="22"/>
        <v>#NAME?</v>
      </c>
      <c r="AK101" s="30" t="e">
        <f t="shared" ca="1" si="23"/>
        <v>#NAME?</v>
      </c>
      <c r="AM101" s="29" t="e">
        <f t="shared" ca="1" si="24"/>
        <v>#NAME?</v>
      </c>
      <c r="AN101" s="29" t="e">
        <f t="shared" ca="1" si="25"/>
        <v>#NAME?</v>
      </c>
      <c r="AO101" s="29" t="e">
        <f t="shared" ca="1" si="26"/>
        <v>#NAME?</v>
      </c>
    </row>
    <row r="102" spans="1:41">
      <c r="A102" t="s">
        <v>384</v>
      </c>
      <c r="G102">
        <v>5.7430000000000002E-2</v>
      </c>
      <c r="H102">
        <v>1.65E-3</v>
      </c>
      <c r="I102" s="21">
        <f t="shared" si="16"/>
        <v>3.3E-3</v>
      </c>
      <c r="J102">
        <v>4.4380000000000003E-2</v>
      </c>
      <c r="K102">
        <v>6.2E-4</v>
      </c>
      <c r="L102" s="21">
        <f t="shared" si="17"/>
        <v>1.24E-3</v>
      </c>
      <c r="M102">
        <v>0.35117999999999999</v>
      </c>
      <c r="N102">
        <v>1.017E-2</v>
      </c>
      <c r="O102" s="21">
        <f t="shared" si="18"/>
        <v>2.034E-2</v>
      </c>
      <c r="Q102" s="50">
        <v>507.5</v>
      </c>
      <c r="R102" s="50">
        <v>62.53</v>
      </c>
      <c r="S102" s="51">
        <v>305.60000000000002</v>
      </c>
      <c r="T102" s="51">
        <v>7.65</v>
      </c>
      <c r="U102" s="51">
        <v>279.89999999999998</v>
      </c>
      <c r="V102" s="51">
        <v>3.82</v>
      </c>
      <c r="X102" s="23" t="e">
        <f ca="1">[1]!Age7corr(J102,G102,AA102)</f>
        <v>#NAME?</v>
      </c>
      <c r="Y102" s="23">
        <f t="shared" si="19"/>
        <v>7.65</v>
      </c>
      <c r="Z102" s="23"/>
      <c r="AA102" s="23">
        <f t="shared" si="20"/>
        <v>0.85750399999999993</v>
      </c>
      <c r="AC102" s="29">
        <f t="shared" si="14"/>
        <v>507.5</v>
      </c>
      <c r="AD102" s="29">
        <f t="shared" si="14"/>
        <v>62.53</v>
      </c>
      <c r="AE102" s="29" t="e">
        <f t="shared" ca="1" si="21"/>
        <v>#NAME?</v>
      </c>
      <c r="AF102" s="29">
        <f t="shared" si="15"/>
        <v>7.65</v>
      </c>
      <c r="AG102" s="29">
        <f t="shared" si="15"/>
        <v>279.89999999999998</v>
      </c>
      <c r="AH102" s="29">
        <f t="shared" si="15"/>
        <v>3.82</v>
      </c>
      <c r="AJ102" s="30" t="e">
        <f t="shared" ca="1" si="22"/>
        <v>#NAME?</v>
      </c>
      <c r="AK102" s="30" t="e">
        <f t="shared" ca="1" si="23"/>
        <v>#NAME?</v>
      </c>
      <c r="AM102" s="29" t="e">
        <f t="shared" ca="1" si="24"/>
        <v>#NAME?</v>
      </c>
      <c r="AN102" s="29" t="e">
        <f t="shared" ca="1" si="25"/>
        <v>#NAME?</v>
      </c>
      <c r="AO102" s="29" t="e">
        <f t="shared" ca="1" si="26"/>
        <v>#NAME?</v>
      </c>
    </row>
    <row r="103" spans="1:41">
      <c r="A103" t="s">
        <v>385</v>
      </c>
      <c r="G103">
        <v>5.2900000000000003E-2</v>
      </c>
      <c r="H103">
        <v>1.2099999999999999E-3</v>
      </c>
      <c r="I103" s="21">
        <f t="shared" si="16"/>
        <v>2.4199999999999998E-3</v>
      </c>
      <c r="J103">
        <v>4.8460000000000003E-2</v>
      </c>
      <c r="K103">
        <v>6.4000000000000005E-4</v>
      </c>
      <c r="L103" s="21">
        <f t="shared" si="17"/>
        <v>1.2800000000000001E-3</v>
      </c>
      <c r="M103">
        <v>0.35321999999999998</v>
      </c>
      <c r="N103">
        <v>8.3000000000000001E-3</v>
      </c>
      <c r="O103" s="21">
        <f t="shared" si="18"/>
        <v>1.66E-2</v>
      </c>
      <c r="Q103" s="50">
        <v>324.3</v>
      </c>
      <c r="R103" s="50">
        <v>51.14</v>
      </c>
      <c r="S103" s="33">
        <v>307.10000000000002</v>
      </c>
      <c r="T103" s="33">
        <v>6.23</v>
      </c>
      <c r="U103" s="33">
        <v>305.10000000000002</v>
      </c>
      <c r="V103" s="33">
        <v>3.94</v>
      </c>
      <c r="X103" s="23" t="e">
        <f ca="1">[1]!Age7corr(J103,G103,AA103)</f>
        <v>#NAME?</v>
      </c>
      <c r="Y103" s="23">
        <f t="shared" si="19"/>
        <v>6.23</v>
      </c>
      <c r="Z103" s="23"/>
      <c r="AA103" s="23">
        <f t="shared" si="20"/>
        <v>0.85763899999999993</v>
      </c>
      <c r="AC103" s="29">
        <f t="shared" si="14"/>
        <v>324.3</v>
      </c>
      <c r="AD103" s="29">
        <f t="shared" si="14"/>
        <v>51.14</v>
      </c>
      <c r="AE103" s="29" t="e">
        <f t="shared" ca="1" si="21"/>
        <v>#NAME?</v>
      </c>
      <c r="AF103" s="29">
        <f t="shared" si="15"/>
        <v>6.23</v>
      </c>
      <c r="AG103" s="29">
        <f t="shared" si="15"/>
        <v>305.10000000000002</v>
      </c>
      <c r="AH103" s="29">
        <f t="shared" si="15"/>
        <v>3.94</v>
      </c>
      <c r="AJ103" s="30" t="e">
        <f t="shared" ca="1" si="22"/>
        <v>#NAME?</v>
      </c>
      <c r="AK103" s="30" t="e">
        <f t="shared" ca="1" si="23"/>
        <v>#NAME?</v>
      </c>
      <c r="AM103" s="29" t="e">
        <f t="shared" ca="1" si="24"/>
        <v>#NAME?</v>
      </c>
      <c r="AN103" s="29" t="e">
        <f t="shared" ca="1" si="25"/>
        <v>#NAME?</v>
      </c>
      <c r="AO103" s="29" t="e">
        <f t="shared" ca="1" si="26"/>
        <v>#NAME?</v>
      </c>
    </row>
    <row r="104" spans="1:41">
      <c r="A104" t="s">
        <v>386</v>
      </c>
      <c r="G104">
        <v>5.5590000000000001E-2</v>
      </c>
      <c r="H104">
        <v>1.23E-3</v>
      </c>
      <c r="I104" s="21">
        <f t="shared" si="16"/>
        <v>2.4599999999999999E-3</v>
      </c>
      <c r="J104">
        <v>6.6540000000000002E-2</v>
      </c>
      <c r="K104">
        <v>8.7000000000000001E-4</v>
      </c>
      <c r="L104" s="21">
        <f t="shared" si="17"/>
        <v>1.74E-3</v>
      </c>
      <c r="M104">
        <v>0.50973999999999997</v>
      </c>
      <c r="N104">
        <v>1.158E-2</v>
      </c>
      <c r="O104" s="21">
        <f t="shared" si="18"/>
        <v>2.316E-2</v>
      </c>
      <c r="Q104" s="50">
        <v>435.9</v>
      </c>
      <c r="R104" s="50">
        <v>48.16</v>
      </c>
      <c r="S104" s="33">
        <v>418.3</v>
      </c>
      <c r="T104" s="33">
        <v>7.79</v>
      </c>
      <c r="U104" s="33">
        <v>415.3</v>
      </c>
      <c r="V104" s="33">
        <v>5.28</v>
      </c>
      <c r="X104" s="23" t="e">
        <f ca="1">[1]!Age7corr(J104,G104,AA104)</f>
        <v>#NAME?</v>
      </c>
      <c r="Y104" s="23">
        <f t="shared" si="19"/>
        <v>7.79</v>
      </c>
      <c r="Z104" s="23"/>
      <c r="AA104" s="23">
        <f t="shared" si="20"/>
        <v>0.86764699999999995</v>
      </c>
      <c r="AC104" s="29">
        <f t="shared" si="14"/>
        <v>435.9</v>
      </c>
      <c r="AD104" s="29">
        <f t="shared" si="14"/>
        <v>48.16</v>
      </c>
      <c r="AE104" s="29" t="e">
        <f t="shared" ca="1" si="21"/>
        <v>#NAME?</v>
      </c>
      <c r="AF104" s="29">
        <f t="shared" si="15"/>
        <v>7.79</v>
      </c>
      <c r="AG104" s="29">
        <f t="shared" si="15"/>
        <v>415.3</v>
      </c>
      <c r="AH104" s="29">
        <f t="shared" si="15"/>
        <v>5.28</v>
      </c>
      <c r="AJ104" s="30" t="e">
        <f t="shared" ca="1" si="22"/>
        <v>#NAME?</v>
      </c>
      <c r="AK104" s="30" t="e">
        <f t="shared" ca="1" si="23"/>
        <v>#NAME?</v>
      </c>
      <c r="AM104" s="29" t="e">
        <f t="shared" ca="1" si="24"/>
        <v>#NAME?</v>
      </c>
      <c r="AN104" s="29" t="e">
        <f t="shared" ca="1" si="25"/>
        <v>#NAME?</v>
      </c>
      <c r="AO104" s="29" t="e">
        <f t="shared" ca="1" si="26"/>
        <v>#NAME?</v>
      </c>
    </row>
    <row r="105" spans="1:41">
      <c r="A105" t="s">
        <v>387</v>
      </c>
      <c r="G105">
        <v>6.9370000000000001E-2</v>
      </c>
      <c r="H105">
        <v>3.1099999999999999E-3</v>
      </c>
      <c r="I105" s="21">
        <f t="shared" si="16"/>
        <v>6.2199999999999998E-3</v>
      </c>
      <c r="J105">
        <v>4.718E-2</v>
      </c>
      <c r="K105">
        <v>7.7999999999999999E-4</v>
      </c>
      <c r="L105" s="21">
        <f t="shared" si="17"/>
        <v>1.56E-3</v>
      </c>
      <c r="M105">
        <v>0.45112999999999998</v>
      </c>
      <c r="N105">
        <v>2.0039999999999999E-2</v>
      </c>
      <c r="O105" s="21">
        <f t="shared" si="18"/>
        <v>4.0079999999999998E-2</v>
      </c>
      <c r="Q105" s="50">
        <v>909.7</v>
      </c>
      <c r="R105" s="50">
        <v>89.74</v>
      </c>
      <c r="S105" s="51">
        <v>378.1</v>
      </c>
      <c r="T105" s="51">
        <v>14.03</v>
      </c>
      <c r="U105" s="51">
        <v>297.2</v>
      </c>
      <c r="V105" s="51">
        <v>4.7699999999999996</v>
      </c>
      <c r="X105" s="23" t="e">
        <f ca="1">[1]!Age7corr(J105,G105,AA105)</f>
        <v>#NAME?</v>
      </c>
      <c r="Y105" s="23">
        <f t="shared" si="19"/>
        <v>14.03</v>
      </c>
      <c r="Z105" s="23"/>
      <c r="AA105" s="23">
        <f t="shared" si="20"/>
        <v>0.86402899999999994</v>
      </c>
      <c r="AC105" s="29">
        <f t="shared" si="14"/>
        <v>909.7</v>
      </c>
      <c r="AD105" s="29">
        <f t="shared" si="14"/>
        <v>89.74</v>
      </c>
      <c r="AE105" s="29" t="e">
        <f t="shared" ca="1" si="21"/>
        <v>#NAME?</v>
      </c>
      <c r="AF105" s="29">
        <f t="shared" si="15"/>
        <v>14.03</v>
      </c>
      <c r="AG105" s="29">
        <f t="shared" si="15"/>
        <v>297.2</v>
      </c>
      <c r="AH105" s="29">
        <f t="shared" si="15"/>
        <v>4.7699999999999996</v>
      </c>
      <c r="AJ105" s="30" t="e">
        <f t="shared" ca="1" si="22"/>
        <v>#NAME?</v>
      </c>
      <c r="AK105" s="30" t="e">
        <f t="shared" ca="1" si="23"/>
        <v>#NAME?</v>
      </c>
      <c r="AM105" s="29" t="e">
        <f t="shared" ca="1" si="24"/>
        <v>#NAME?</v>
      </c>
      <c r="AN105" s="29" t="e">
        <f t="shared" ca="1" si="25"/>
        <v>#NAME?</v>
      </c>
      <c r="AO105" s="29" t="e">
        <f t="shared" ca="1" si="26"/>
        <v>#NAME?</v>
      </c>
    </row>
    <row r="106" spans="1:41">
      <c r="A106" t="s">
        <v>388</v>
      </c>
      <c r="G106">
        <v>5.5160000000000001E-2</v>
      </c>
      <c r="H106">
        <v>1.4400000000000001E-3</v>
      </c>
      <c r="I106" s="21">
        <f t="shared" si="16"/>
        <v>2.8800000000000002E-3</v>
      </c>
      <c r="J106">
        <v>3.9989999999999998E-2</v>
      </c>
      <c r="K106">
        <v>5.6999999999999998E-4</v>
      </c>
      <c r="L106" s="21">
        <f t="shared" si="17"/>
        <v>1.14E-3</v>
      </c>
      <c r="M106">
        <v>0.30401</v>
      </c>
      <c r="N106">
        <v>8.1300000000000001E-3</v>
      </c>
      <c r="O106" s="21">
        <f t="shared" si="18"/>
        <v>1.626E-2</v>
      </c>
      <c r="Q106" s="50">
        <v>418.5</v>
      </c>
      <c r="R106" s="50">
        <v>56.76</v>
      </c>
      <c r="S106" s="51">
        <v>269.5</v>
      </c>
      <c r="T106" s="51">
        <v>6.33</v>
      </c>
      <c r="U106" s="51">
        <v>252.8</v>
      </c>
      <c r="V106" s="51">
        <v>3.55</v>
      </c>
      <c r="X106" s="23" t="e">
        <f ca="1">[1]!Age7corr(J106,G106,AA106)</f>
        <v>#NAME?</v>
      </c>
      <c r="Y106" s="23">
        <f t="shared" si="19"/>
        <v>6.33</v>
      </c>
      <c r="Z106" s="23"/>
      <c r="AA106" s="23">
        <f t="shared" si="20"/>
        <v>0.85425499999999999</v>
      </c>
      <c r="AC106" s="29">
        <f t="shared" si="14"/>
        <v>418.5</v>
      </c>
      <c r="AD106" s="29">
        <f t="shared" si="14"/>
        <v>56.76</v>
      </c>
      <c r="AE106" s="29" t="e">
        <f t="shared" ca="1" si="21"/>
        <v>#NAME?</v>
      </c>
      <c r="AF106" s="29">
        <f t="shared" si="15"/>
        <v>6.33</v>
      </c>
      <c r="AG106" s="29">
        <f t="shared" si="15"/>
        <v>252.8</v>
      </c>
      <c r="AH106" s="29">
        <f t="shared" si="15"/>
        <v>3.55</v>
      </c>
      <c r="AJ106" s="30" t="e">
        <f t="shared" ca="1" si="22"/>
        <v>#NAME?</v>
      </c>
      <c r="AK106" s="30" t="e">
        <f t="shared" ca="1" si="23"/>
        <v>#NAME?</v>
      </c>
      <c r="AM106" s="29" t="e">
        <f t="shared" ca="1" si="24"/>
        <v>#NAME?</v>
      </c>
      <c r="AN106" s="29" t="e">
        <f t="shared" ca="1" si="25"/>
        <v>#NAME?</v>
      </c>
      <c r="AO106" s="29" t="e">
        <f t="shared" ca="1" si="26"/>
        <v>#NAME?</v>
      </c>
    </row>
    <row r="107" spans="1:41">
      <c r="A107" t="s">
        <v>389</v>
      </c>
      <c r="G107">
        <v>6.2719999999999998E-2</v>
      </c>
      <c r="H107">
        <v>2.3900000000000002E-3</v>
      </c>
      <c r="I107" s="21">
        <f t="shared" si="16"/>
        <v>4.7800000000000004E-3</v>
      </c>
      <c r="J107">
        <v>5.6779999999999997E-2</v>
      </c>
      <c r="K107">
        <v>8.8000000000000003E-4</v>
      </c>
      <c r="L107" s="21">
        <f t="shared" si="17"/>
        <v>1.7600000000000001E-3</v>
      </c>
      <c r="M107">
        <v>0.49059000000000003</v>
      </c>
      <c r="N107">
        <v>1.8509999999999999E-2</v>
      </c>
      <c r="O107" s="21">
        <f t="shared" si="18"/>
        <v>3.7019999999999997E-2</v>
      </c>
      <c r="Q107" s="50">
        <v>698.9</v>
      </c>
      <c r="R107" s="50">
        <v>79.12</v>
      </c>
      <c r="S107" s="51">
        <v>405.3</v>
      </c>
      <c r="T107" s="51">
        <v>12.61</v>
      </c>
      <c r="U107" s="51">
        <v>356</v>
      </c>
      <c r="V107" s="51">
        <v>5.36</v>
      </c>
      <c r="X107" s="23" t="e">
        <f ca="1">[1]!Age7corr(J107,G107,AA107)</f>
        <v>#NAME?</v>
      </c>
      <c r="Y107" s="23">
        <f t="shared" si="19"/>
        <v>12.61</v>
      </c>
      <c r="Z107" s="23"/>
      <c r="AA107" s="23">
        <f t="shared" si="20"/>
        <v>0.86647699999999994</v>
      </c>
      <c r="AC107" s="29">
        <f t="shared" si="14"/>
        <v>698.9</v>
      </c>
      <c r="AD107" s="29">
        <f t="shared" si="14"/>
        <v>79.12</v>
      </c>
      <c r="AE107" s="29" t="e">
        <f t="shared" ca="1" si="21"/>
        <v>#NAME?</v>
      </c>
      <c r="AF107" s="29">
        <f t="shared" si="15"/>
        <v>12.61</v>
      </c>
      <c r="AG107" s="29">
        <f t="shared" si="15"/>
        <v>356</v>
      </c>
      <c r="AH107" s="29">
        <f t="shared" si="15"/>
        <v>5.36</v>
      </c>
      <c r="AJ107" s="30" t="e">
        <f t="shared" ca="1" si="22"/>
        <v>#NAME?</v>
      </c>
      <c r="AK107" s="30" t="e">
        <f t="shared" ca="1" si="23"/>
        <v>#NAME?</v>
      </c>
      <c r="AM107" s="29" t="e">
        <f t="shared" ca="1" si="24"/>
        <v>#NAME?</v>
      </c>
      <c r="AN107" s="29" t="e">
        <f t="shared" ca="1" si="25"/>
        <v>#NAME?</v>
      </c>
      <c r="AO107" s="29" t="e">
        <f t="shared" ca="1" si="26"/>
        <v>#NAME?</v>
      </c>
    </row>
    <row r="108" spans="1:41">
      <c r="A108" t="s">
        <v>390</v>
      </c>
      <c r="G108">
        <v>8.8209999999999997E-2</v>
      </c>
      <c r="H108">
        <v>1.7600000000000001E-3</v>
      </c>
      <c r="I108" s="21">
        <f t="shared" si="16"/>
        <v>3.5200000000000001E-3</v>
      </c>
      <c r="J108">
        <v>0.16144</v>
      </c>
      <c r="K108">
        <v>2.0899999999999998E-3</v>
      </c>
      <c r="L108" s="21">
        <f t="shared" si="17"/>
        <v>4.1799999999999997E-3</v>
      </c>
      <c r="M108">
        <v>1.9620599999999999</v>
      </c>
      <c r="N108">
        <v>4.0469999999999999E-2</v>
      </c>
      <c r="O108" s="21">
        <f t="shared" si="18"/>
        <v>8.0939999999999998E-2</v>
      </c>
      <c r="Q108" s="50">
        <v>1387.1</v>
      </c>
      <c r="R108" s="50">
        <v>37.770000000000003</v>
      </c>
      <c r="S108" s="51">
        <v>1102.5999999999999</v>
      </c>
      <c r="T108" s="51">
        <v>13.87</v>
      </c>
      <c r="U108" s="51">
        <v>964.7</v>
      </c>
      <c r="V108" s="51">
        <v>11.62</v>
      </c>
      <c r="X108" s="23" t="e">
        <f ca="1">[1]!Age7corr(J108,G108,AA108)</f>
        <v>#NAME?</v>
      </c>
      <c r="Y108" s="23">
        <f t="shared" si="19"/>
        <v>13.87</v>
      </c>
      <c r="Z108" s="23"/>
      <c r="AA108" s="23">
        <f t="shared" si="20"/>
        <v>0.929234</v>
      </c>
      <c r="AC108" s="29">
        <f t="shared" si="14"/>
        <v>1387.1</v>
      </c>
      <c r="AD108" s="29">
        <f t="shared" si="14"/>
        <v>37.770000000000003</v>
      </c>
      <c r="AE108" s="29" t="e">
        <f t="shared" ca="1" si="21"/>
        <v>#NAME?</v>
      </c>
      <c r="AF108" s="29">
        <f t="shared" si="15"/>
        <v>13.87</v>
      </c>
      <c r="AG108" s="29">
        <f t="shared" si="15"/>
        <v>964.7</v>
      </c>
      <c r="AH108" s="29">
        <f t="shared" si="15"/>
        <v>11.62</v>
      </c>
      <c r="AJ108" s="30" t="e">
        <f t="shared" ca="1" si="22"/>
        <v>#NAME?</v>
      </c>
      <c r="AK108" s="30" t="e">
        <f t="shared" ca="1" si="23"/>
        <v>#NAME?</v>
      </c>
      <c r="AM108" s="29" t="e">
        <f t="shared" ca="1" si="24"/>
        <v>#NAME?</v>
      </c>
      <c r="AN108" s="29" t="e">
        <f t="shared" ca="1" si="25"/>
        <v>#NAME?</v>
      </c>
      <c r="AO108" s="29" t="e">
        <f t="shared" ca="1" si="26"/>
        <v>#NAME?</v>
      </c>
    </row>
    <row r="109" spans="1:41">
      <c r="A109" t="s">
        <v>391</v>
      </c>
      <c r="G109">
        <v>6.123E-2</v>
      </c>
      <c r="H109">
        <v>1.6999999999999999E-3</v>
      </c>
      <c r="I109" s="21">
        <f t="shared" si="16"/>
        <v>3.3999999999999998E-3</v>
      </c>
      <c r="J109">
        <v>4.6109999999999998E-2</v>
      </c>
      <c r="K109">
        <v>6.4999999999999997E-4</v>
      </c>
      <c r="L109" s="21">
        <f t="shared" si="17"/>
        <v>1.2999999999999999E-3</v>
      </c>
      <c r="M109">
        <v>0.38904</v>
      </c>
      <c r="N109">
        <v>1.0869999999999999E-2</v>
      </c>
      <c r="O109" s="21">
        <f t="shared" si="18"/>
        <v>2.1739999999999999E-2</v>
      </c>
      <c r="Q109" s="50">
        <v>647.5</v>
      </c>
      <c r="R109" s="50">
        <v>58.42</v>
      </c>
      <c r="S109" s="51">
        <v>333.7</v>
      </c>
      <c r="T109" s="51">
        <v>7.95</v>
      </c>
      <c r="U109" s="51">
        <v>290.60000000000002</v>
      </c>
      <c r="V109" s="51">
        <v>3.99</v>
      </c>
      <c r="X109" s="23" t="e">
        <f ca="1">[1]!Age7corr(J109,G109,AA109)</f>
        <v>#NAME?</v>
      </c>
      <c r="Y109" s="23">
        <f t="shared" si="19"/>
        <v>7.95</v>
      </c>
      <c r="Z109" s="23"/>
      <c r="AA109" s="23">
        <f t="shared" si="20"/>
        <v>0.86003299999999994</v>
      </c>
      <c r="AC109" s="29">
        <f t="shared" si="14"/>
        <v>647.5</v>
      </c>
      <c r="AD109" s="29">
        <f t="shared" si="14"/>
        <v>58.42</v>
      </c>
      <c r="AE109" s="29" t="e">
        <f t="shared" ca="1" si="21"/>
        <v>#NAME?</v>
      </c>
      <c r="AF109" s="29">
        <f t="shared" si="15"/>
        <v>7.95</v>
      </c>
      <c r="AG109" s="29">
        <f t="shared" si="15"/>
        <v>290.60000000000002</v>
      </c>
      <c r="AH109" s="29">
        <f t="shared" si="15"/>
        <v>3.99</v>
      </c>
      <c r="AJ109" s="30" t="e">
        <f t="shared" ca="1" si="22"/>
        <v>#NAME?</v>
      </c>
      <c r="AK109" s="30" t="e">
        <f t="shared" ca="1" si="23"/>
        <v>#NAME?</v>
      </c>
      <c r="AM109" s="29" t="e">
        <f t="shared" ca="1" si="24"/>
        <v>#NAME?</v>
      </c>
      <c r="AN109" s="29" t="e">
        <f t="shared" ca="1" si="25"/>
        <v>#NAME?</v>
      </c>
      <c r="AO109" s="29" t="e">
        <f t="shared" ca="1" si="26"/>
        <v>#NAME?</v>
      </c>
    </row>
    <row r="110" spans="1:41">
      <c r="A110" t="s">
        <v>392</v>
      </c>
      <c r="G110">
        <v>0.41452</v>
      </c>
      <c r="H110">
        <v>6.0499999999999998E-3</v>
      </c>
      <c r="I110" s="21">
        <f t="shared" si="16"/>
        <v>1.21E-2</v>
      </c>
      <c r="J110">
        <v>6.232E-2</v>
      </c>
      <c r="K110">
        <v>8.0999999999999996E-4</v>
      </c>
      <c r="L110" s="21">
        <f t="shared" si="17"/>
        <v>1.6199999999999999E-3</v>
      </c>
      <c r="M110">
        <v>3.55925</v>
      </c>
      <c r="N110">
        <v>5.7110000000000001E-2</v>
      </c>
      <c r="O110" s="21">
        <f t="shared" si="18"/>
        <v>0.11422</v>
      </c>
      <c r="Q110" s="50">
        <v>3962.6</v>
      </c>
      <c r="R110" s="50">
        <v>21.71</v>
      </c>
      <c r="S110" s="51">
        <v>1540.5</v>
      </c>
      <c r="T110" s="51">
        <v>12.72</v>
      </c>
      <c r="U110" s="51">
        <v>389.7</v>
      </c>
      <c r="V110" s="51">
        <v>4.8899999999999997</v>
      </c>
      <c r="X110" s="23" t="e">
        <f ca="1">[1]!Age7corr(J110,G110,AA110)</f>
        <v>#NAME?</v>
      </c>
      <c r="Y110" s="23">
        <f t="shared" si="19"/>
        <v>12.72</v>
      </c>
      <c r="Z110" s="23"/>
      <c r="AA110" s="23">
        <f t="shared" si="20"/>
        <v>0.96864499999999998</v>
      </c>
      <c r="AC110" s="29">
        <f t="shared" si="14"/>
        <v>3962.6</v>
      </c>
      <c r="AD110" s="29">
        <f t="shared" si="14"/>
        <v>21.71</v>
      </c>
      <c r="AE110" s="29" t="e">
        <f t="shared" ca="1" si="21"/>
        <v>#NAME?</v>
      </c>
      <c r="AF110" s="29">
        <f t="shared" si="15"/>
        <v>12.72</v>
      </c>
      <c r="AG110" s="29">
        <f t="shared" si="15"/>
        <v>389.7</v>
      </c>
      <c r="AH110" s="29">
        <f t="shared" si="15"/>
        <v>4.8899999999999997</v>
      </c>
      <c r="AJ110" s="30" t="e">
        <f t="shared" ca="1" si="22"/>
        <v>#NAME?</v>
      </c>
      <c r="AK110" s="30" t="e">
        <f t="shared" ca="1" si="23"/>
        <v>#NAME?</v>
      </c>
      <c r="AM110" s="29" t="e">
        <f t="shared" ca="1" si="24"/>
        <v>#NAME?</v>
      </c>
      <c r="AN110" s="29" t="e">
        <f t="shared" ca="1" si="25"/>
        <v>#NAME?</v>
      </c>
      <c r="AO110" s="29" t="e">
        <f t="shared" ca="1" si="26"/>
        <v>#NAME?</v>
      </c>
    </row>
    <row r="111" spans="1:41">
      <c r="A111" t="s">
        <v>393</v>
      </c>
      <c r="G111">
        <v>7.0809999999999998E-2</v>
      </c>
      <c r="H111">
        <v>2.64E-3</v>
      </c>
      <c r="I111" s="21">
        <f t="shared" si="16"/>
        <v>5.28E-3</v>
      </c>
      <c r="J111">
        <v>4.1230000000000003E-2</v>
      </c>
      <c r="K111">
        <v>6.0999999999999997E-4</v>
      </c>
      <c r="L111" s="21">
        <f t="shared" si="17"/>
        <v>1.2199999999999999E-3</v>
      </c>
      <c r="M111">
        <v>0.40266000000000002</v>
      </c>
      <c r="N111">
        <v>1.4959999999999999E-2</v>
      </c>
      <c r="O111" s="21">
        <f t="shared" si="18"/>
        <v>2.9919999999999999E-2</v>
      </c>
      <c r="Q111" s="50">
        <v>952</v>
      </c>
      <c r="R111" s="50">
        <v>74.42</v>
      </c>
      <c r="S111" s="51">
        <v>343.6</v>
      </c>
      <c r="T111" s="51">
        <v>10.83</v>
      </c>
      <c r="U111" s="51">
        <v>260.5</v>
      </c>
      <c r="V111" s="51">
        <v>3.81</v>
      </c>
      <c r="X111" s="23" t="e">
        <f ca="1">[1]!Age7corr(J111,G111,AA111)</f>
        <v>#NAME?</v>
      </c>
      <c r="Y111" s="23">
        <f t="shared" si="19"/>
        <v>10.83</v>
      </c>
      <c r="Z111" s="23"/>
      <c r="AA111" s="23">
        <f t="shared" si="20"/>
        <v>0.86092399999999991</v>
      </c>
      <c r="AC111" s="29">
        <f t="shared" si="14"/>
        <v>952</v>
      </c>
      <c r="AD111" s="29">
        <f t="shared" si="14"/>
        <v>74.42</v>
      </c>
      <c r="AE111" s="29" t="e">
        <f t="shared" ca="1" si="21"/>
        <v>#NAME?</v>
      </c>
      <c r="AF111" s="29">
        <f t="shared" si="15"/>
        <v>10.83</v>
      </c>
      <c r="AG111" s="29">
        <f t="shared" si="15"/>
        <v>260.5</v>
      </c>
      <c r="AH111" s="29">
        <f t="shared" si="15"/>
        <v>3.81</v>
      </c>
      <c r="AJ111" s="30" t="e">
        <f t="shared" ca="1" si="22"/>
        <v>#NAME?</v>
      </c>
      <c r="AK111" s="30" t="e">
        <f t="shared" ca="1" si="23"/>
        <v>#NAME?</v>
      </c>
      <c r="AM111" s="29" t="e">
        <f t="shared" ca="1" si="24"/>
        <v>#NAME?</v>
      </c>
      <c r="AN111" s="29" t="e">
        <f t="shared" ca="1" si="25"/>
        <v>#NAME?</v>
      </c>
      <c r="AO111" s="29" t="e">
        <f t="shared" ca="1" si="26"/>
        <v>#NAME?</v>
      </c>
    </row>
  </sheetData>
  <mergeCells count="15">
    <mergeCell ref="X9:Y9"/>
    <mergeCell ref="AM3:AO3"/>
    <mergeCell ref="A5:B5"/>
    <mergeCell ref="D5:O5"/>
    <mergeCell ref="Q5:V5"/>
    <mergeCell ref="X5:Y5"/>
    <mergeCell ref="AC5:AH5"/>
    <mergeCell ref="AJ5:AK5"/>
    <mergeCell ref="AM5:AO5"/>
    <mergeCell ref="A3:B3"/>
    <mergeCell ref="D3:O3"/>
    <mergeCell ref="Q3:V3"/>
    <mergeCell ref="X3:AA3"/>
    <mergeCell ref="AC3:AH3"/>
    <mergeCell ref="AJ3:AK3"/>
  </mergeCells>
  <phoneticPr fontId="9" type="noConversion"/>
  <hyperlinks>
    <hyperlink ref="A2" r:id="rId1" display="https://doi.org/0.1080/08120099.2021.1931962" xr:uid="{2C0DA2CC-AFCE-E543-B22C-99525D20CDA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38EDB-98D7-4A67-82F2-2CA964670F3E}">
  <dimension ref="A1:AO111"/>
  <sheetViews>
    <sheetView topLeftCell="A3" workbookViewId="0">
      <selection activeCell="F1" sqref="F1:F2"/>
    </sheetView>
  </sheetViews>
  <sheetFormatPr baseColWidth="10" defaultColWidth="8.83203125" defaultRowHeight="15"/>
  <cols>
    <col min="27" max="27" width="10.1640625" customWidth="1"/>
  </cols>
  <sheetData>
    <row r="1" spans="1:41">
      <c r="F1" s="88" t="s">
        <v>397</v>
      </c>
    </row>
    <row r="2" spans="1:41" ht="16" thickBot="1">
      <c r="F2" s="89" t="s">
        <v>396</v>
      </c>
    </row>
    <row r="3" spans="1:41" ht="17" thickBot="1">
      <c r="A3" s="56" t="s">
        <v>99</v>
      </c>
      <c r="B3" s="58"/>
      <c r="C3" s="2"/>
      <c r="D3" s="56" t="s">
        <v>100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3"/>
      <c r="Q3" s="59" t="s">
        <v>2</v>
      </c>
      <c r="R3" s="60"/>
      <c r="S3" s="60"/>
      <c r="T3" s="60"/>
      <c r="U3" s="60"/>
      <c r="V3" s="61"/>
      <c r="W3" s="2"/>
      <c r="X3" s="62" t="s">
        <v>3</v>
      </c>
      <c r="Y3" s="63"/>
      <c r="Z3" s="63"/>
      <c r="AA3" s="64"/>
      <c r="AB3" s="2"/>
      <c r="AC3" s="65" t="s">
        <v>2</v>
      </c>
      <c r="AD3" s="66"/>
      <c r="AE3" s="66"/>
      <c r="AF3" s="66"/>
      <c r="AG3" s="66"/>
      <c r="AH3" s="67"/>
      <c r="AI3" s="4"/>
      <c r="AJ3" s="68" t="s">
        <v>101</v>
      </c>
      <c r="AK3" s="69"/>
      <c r="AL3" s="3"/>
      <c r="AM3" s="70" t="s">
        <v>5</v>
      </c>
      <c r="AN3" s="71"/>
      <c r="AO3" s="72"/>
    </row>
    <row r="4" spans="1:41" ht="59" thickBot="1">
      <c r="A4" s="5" t="s">
        <v>102</v>
      </c>
      <c r="B4" s="5" t="s">
        <v>103</v>
      </c>
      <c r="C4" s="3"/>
      <c r="D4" s="6" t="s">
        <v>104</v>
      </c>
      <c r="E4" s="7" t="s">
        <v>105</v>
      </c>
      <c r="F4" s="7" t="s">
        <v>106</v>
      </c>
      <c r="G4" s="6" t="s">
        <v>7</v>
      </c>
      <c r="H4" s="7" t="s">
        <v>105</v>
      </c>
      <c r="I4" s="7" t="s">
        <v>106</v>
      </c>
      <c r="J4" s="6" t="s">
        <v>10</v>
      </c>
      <c r="K4" s="7" t="s">
        <v>105</v>
      </c>
      <c r="L4" s="7" t="s">
        <v>106</v>
      </c>
      <c r="M4" s="6" t="s">
        <v>11</v>
      </c>
      <c r="N4" s="7" t="s">
        <v>105</v>
      </c>
      <c r="O4" s="7" t="s">
        <v>106</v>
      </c>
      <c r="P4" s="8"/>
      <c r="Q4" s="9" t="s">
        <v>7</v>
      </c>
      <c r="R4" s="10" t="s">
        <v>105</v>
      </c>
      <c r="S4" s="9" t="s">
        <v>10</v>
      </c>
      <c r="T4" s="10" t="s">
        <v>105</v>
      </c>
      <c r="U4" s="9" t="s">
        <v>11</v>
      </c>
      <c r="V4" s="10" t="s">
        <v>105</v>
      </c>
      <c r="W4" s="8"/>
      <c r="X4" s="11" t="s">
        <v>12</v>
      </c>
      <c r="Y4" s="12" t="s">
        <v>13</v>
      </c>
      <c r="Z4" s="7"/>
      <c r="AA4" s="13" t="s">
        <v>14</v>
      </c>
      <c r="AB4" s="8"/>
      <c r="AC4" s="9" t="s">
        <v>7</v>
      </c>
      <c r="AD4" s="10" t="s">
        <v>105</v>
      </c>
      <c r="AE4" s="9" t="s">
        <v>10</v>
      </c>
      <c r="AF4" s="10" t="s">
        <v>105</v>
      </c>
      <c r="AG4" s="9" t="s">
        <v>11</v>
      </c>
      <c r="AH4" s="10" t="s">
        <v>105</v>
      </c>
      <c r="AI4" s="14"/>
      <c r="AJ4" s="15" t="s">
        <v>15</v>
      </c>
      <c r="AK4" s="15" t="s">
        <v>16</v>
      </c>
      <c r="AL4" s="8"/>
      <c r="AM4" s="16" t="s">
        <v>17</v>
      </c>
      <c r="AN4" s="17" t="s">
        <v>5</v>
      </c>
      <c r="AO4" s="18" t="s">
        <v>105</v>
      </c>
    </row>
    <row r="5" spans="1:41" ht="131" thickBot="1">
      <c r="A5" s="81" t="s">
        <v>107</v>
      </c>
      <c r="B5" s="74"/>
      <c r="C5" s="20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21"/>
      <c r="Q5" s="75"/>
      <c r="R5" s="75"/>
      <c r="S5" s="75"/>
      <c r="T5" s="75"/>
      <c r="U5" s="75"/>
      <c r="V5" s="75"/>
      <c r="W5" s="21"/>
      <c r="X5" s="76" t="s">
        <v>395</v>
      </c>
      <c r="Y5" s="76"/>
      <c r="Z5" s="22"/>
      <c r="AA5" s="52" t="s">
        <v>19</v>
      </c>
      <c r="AB5" s="21"/>
      <c r="AC5" s="75"/>
      <c r="AD5" s="75"/>
      <c r="AE5" s="75"/>
      <c r="AF5" s="75"/>
      <c r="AG5" s="75"/>
      <c r="AH5" s="75"/>
      <c r="AI5" s="23"/>
      <c r="AJ5" s="86" t="s">
        <v>20</v>
      </c>
      <c r="AK5" s="87"/>
      <c r="AL5" s="21"/>
      <c r="AM5" s="55"/>
      <c r="AN5" s="55"/>
      <c r="AO5" s="55"/>
    </row>
    <row r="6" spans="1:41">
      <c r="Q6" s="24"/>
      <c r="R6" s="24"/>
      <c r="S6" s="24"/>
      <c r="T6" s="24"/>
      <c r="U6" s="24"/>
      <c r="V6" s="24"/>
      <c r="AA6" s="24"/>
      <c r="AJ6" s="25"/>
      <c r="AK6" s="25"/>
      <c r="AM6" s="26"/>
      <c r="AN6" s="26"/>
      <c r="AO6" s="26"/>
    </row>
    <row r="7" spans="1:41" ht="16">
      <c r="A7" s="20"/>
      <c r="B7" s="27"/>
      <c r="C7" s="27"/>
      <c r="D7" s="21">
        <f>1/J7</f>
        <v>228.83295194508011</v>
      </c>
      <c r="E7" s="21">
        <f>D7*(K7/J7)</f>
        <v>2.6182259947949671</v>
      </c>
      <c r="F7" s="21">
        <f>2*E7</f>
        <v>5.2364519895899342</v>
      </c>
      <c r="G7" s="21">
        <v>4.7660000000000001E-2</v>
      </c>
      <c r="H7" s="21">
        <v>1.5200000000000001E-3</v>
      </c>
      <c r="I7" s="21">
        <f>2*H7</f>
        <v>3.0400000000000002E-3</v>
      </c>
      <c r="J7" s="21">
        <v>4.3699999999999998E-3</v>
      </c>
      <c r="K7" s="21">
        <v>5.0000000000000002E-5</v>
      </c>
      <c r="L7" s="21">
        <f>2*K7</f>
        <v>1E-4</v>
      </c>
      <c r="M7" s="21">
        <v>2.8709999999999999E-2</v>
      </c>
      <c r="N7" s="21">
        <v>8.8999999999999995E-4</v>
      </c>
      <c r="O7" s="21">
        <f>2*N7</f>
        <v>1.7799999999999999E-3</v>
      </c>
      <c r="P7" s="21"/>
      <c r="Q7" s="23">
        <v>81.599999999999994</v>
      </c>
      <c r="R7" s="23">
        <v>74.959999999999994</v>
      </c>
      <c r="S7" s="23">
        <v>28.1</v>
      </c>
      <c r="T7" s="23">
        <v>0.3</v>
      </c>
      <c r="U7" s="23">
        <v>28.7</v>
      </c>
      <c r="V7" s="23">
        <v>0.88</v>
      </c>
      <c r="W7" s="21"/>
      <c r="X7" s="23" t="e">
        <f ca="1">[2]!Age7corr(J7,G7,AA7)</f>
        <v>#NAME?</v>
      </c>
      <c r="Y7" s="23">
        <f>T7</f>
        <v>0.3</v>
      </c>
      <c r="Z7" s="28"/>
      <c r="AA7" s="23">
        <f>(9*10^(-5)*S7+0.83)</f>
        <v>0.83252899999999996</v>
      </c>
      <c r="AB7" s="21"/>
      <c r="AC7" s="29">
        <f>Q7</f>
        <v>81.599999999999994</v>
      </c>
      <c r="AD7" s="29">
        <f>R7</f>
        <v>74.959999999999994</v>
      </c>
      <c r="AE7" s="29" t="e">
        <f ca="1">X7</f>
        <v>#NAME?</v>
      </c>
      <c r="AF7" s="29">
        <f t="shared" ref="AF7:AH8" si="0">T7</f>
        <v>0.3</v>
      </c>
      <c r="AG7" s="29">
        <f t="shared" si="0"/>
        <v>28.7</v>
      </c>
      <c r="AH7" s="29">
        <f t="shared" si="0"/>
        <v>0.88</v>
      </c>
      <c r="AI7" s="29"/>
      <c r="AJ7" s="30" t="e">
        <f ca="1">(AC7-AE7)/AC7*100</f>
        <v>#NAME?</v>
      </c>
      <c r="AK7" s="30" t="e">
        <f ca="1">(AG7-AE7)/AG7*100</f>
        <v>#NAME?</v>
      </c>
      <c r="AL7" s="21"/>
      <c r="AM7" s="29" t="e">
        <f ca="1">IF(X7&gt;1000,IF(AJ7&lt;$AQ$5,$Q$5,$AQ$9),IF(AK7&lt;$AQ$5,$S$5,$AQ$9))</f>
        <v>#NAME?</v>
      </c>
      <c r="AN7" s="29" t="e">
        <f ca="1">IF(AE7&gt;1000,IF(AJ7&lt;$AQ$5,AC7,0),IF(AK7&lt;$AQ$5,AE7,0))</f>
        <v>#NAME?</v>
      </c>
      <c r="AO7" s="29" t="e">
        <f ca="1">IF(AE7&gt;1000,IF(AJ7&lt;$AQ$5,AD7,0),IF(AK7&lt;$AQ$5,AF7,0))</f>
        <v>#NAME?</v>
      </c>
    </row>
    <row r="8" spans="1:41" ht="16">
      <c r="A8" s="20"/>
      <c r="B8" s="27"/>
      <c r="C8" s="27"/>
      <c r="D8" s="21">
        <f>1/J8</f>
        <v>3571.4285714285716</v>
      </c>
      <c r="E8" s="21">
        <f>D8*(K8/J8)</f>
        <v>127.55102040816328</v>
      </c>
      <c r="F8" s="21">
        <f>2*E8</f>
        <v>255.10204081632656</v>
      </c>
      <c r="G8" s="21">
        <v>0.14146</v>
      </c>
      <c r="H8" s="21">
        <v>7.8499999999999993E-3</v>
      </c>
      <c r="I8" s="21">
        <f>2*H8</f>
        <v>1.5699999999999999E-2</v>
      </c>
      <c r="J8" s="21">
        <v>2.7999999999999998E-4</v>
      </c>
      <c r="K8" s="21">
        <v>1.0000000000000001E-5</v>
      </c>
      <c r="L8" s="21">
        <f>2*K8</f>
        <v>2.0000000000000002E-5</v>
      </c>
      <c r="M8" s="21">
        <v>5.45E-3</v>
      </c>
      <c r="N8" s="21">
        <v>2.7999999999999998E-4</v>
      </c>
      <c r="O8" s="21">
        <f>2*N8</f>
        <v>5.5999999999999995E-4</v>
      </c>
      <c r="P8" s="21"/>
      <c r="Q8" s="23">
        <v>2245.1999999999998</v>
      </c>
      <c r="R8" s="23">
        <v>92.83</v>
      </c>
      <c r="S8" s="23">
        <v>1.8</v>
      </c>
      <c r="T8" s="23">
        <v>0.04</v>
      </c>
      <c r="U8" s="23">
        <v>5.5</v>
      </c>
      <c r="V8" s="23">
        <v>0.28999999999999998</v>
      </c>
      <c r="W8" s="21"/>
      <c r="X8" s="23" t="e">
        <f ca="1">[2]!Age7corr(J8,G8,AA8)</f>
        <v>#NAME?</v>
      </c>
      <c r="Y8" s="23">
        <f>T8</f>
        <v>0.04</v>
      </c>
      <c r="Z8" s="28"/>
      <c r="AA8" s="23">
        <f>(9*10^(-5)*S8+0.83)</f>
        <v>0.83016199999999996</v>
      </c>
      <c r="AB8" s="21"/>
      <c r="AC8" s="29">
        <f>Q8</f>
        <v>2245.1999999999998</v>
      </c>
      <c r="AD8" s="29">
        <f>R8</f>
        <v>92.83</v>
      </c>
      <c r="AE8" s="29" t="e">
        <f ca="1">X8</f>
        <v>#NAME?</v>
      </c>
      <c r="AF8" s="29">
        <f t="shared" si="0"/>
        <v>0.04</v>
      </c>
      <c r="AG8" s="29">
        <f t="shared" si="0"/>
        <v>5.5</v>
      </c>
      <c r="AH8" s="29">
        <f t="shared" si="0"/>
        <v>0.28999999999999998</v>
      </c>
      <c r="AI8" s="29"/>
      <c r="AJ8" s="30" t="e">
        <f ca="1">(AC8-AE8)/AC8*100</f>
        <v>#NAME?</v>
      </c>
      <c r="AK8" s="30" t="e">
        <f ca="1">(AG8-AE8)/AG8*100</f>
        <v>#NAME?</v>
      </c>
      <c r="AL8" s="21"/>
      <c r="AM8" s="29" t="e">
        <f ca="1">IF(X8&gt;1000,IF(AJ8&lt;$AQ$5,$Q$5,$AQ$9),IF(AK8&lt;$AQ$5,$S$5,$AQ$9))</f>
        <v>#NAME?</v>
      </c>
      <c r="AN8" s="29" t="e">
        <f ca="1">IF(AE8&gt;1000,IF(AJ8&lt;$AQ$5,AC8,0),IF(AK8&lt;$AQ$5,AE8,0))</f>
        <v>#NAME?</v>
      </c>
      <c r="AO8" s="29" t="e">
        <f ca="1">IF(AE8&gt;1000,IF(AJ8&lt;$AQ$5,AD8,0),IF(AK8&lt;$AQ$5,AF8,0))</f>
        <v>#NAME?</v>
      </c>
    </row>
    <row r="9" spans="1:41" ht="16">
      <c r="A9" s="20"/>
      <c r="B9" s="27"/>
      <c r="C9" s="27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3"/>
      <c r="R9" s="23"/>
      <c r="S9" s="23"/>
      <c r="T9" s="23"/>
      <c r="U9" s="23"/>
      <c r="V9" s="23"/>
      <c r="W9" s="21"/>
      <c r="X9" s="73" t="s">
        <v>108</v>
      </c>
      <c r="Y9" s="73"/>
      <c r="Z9" s="28"/>
      <c r="AA9" s="23"/>
      <c r="AB9" s="21"/>
      <c r="AC9" s="29"/>
      <c r="AD9" s="29"/>
      <c r="AE9" s="29"/>
      <c r="AF9" s="29"/>
      <c r="AG9" s="29"/>
      <c r="AH9" s="29"/>
      <c r="AI9" s="29"/>
      <c r="AJ9" s="30"/>
      <c r="AK9" s="30"/>
      <c r="AL9" s="21"/>
      <c r="AM9" s="29"/>
      <c r="AN9" s="29"/>
      <c r="AO9" s="29"/>
    </row>
    <row r="10" spans="1:41">
      <c r="A10" s="21"/>
      <c r="B10" s="21"/>
      <c r="C10" s="21"/>
      <c r="D10" s="21" t="e">
        <f>1/J10</f>
        <v>#DIV/0!</v>
      </c>
      <c r="E10" s="21" t="e">
        <f>D10*(K10/J10)</f>
        <v>#DIV/0!</v>
      </c>
      <c r="F10" s="21" t="e">
        <f>2*E10</f>
        <v>#DIV/0!</v>
      </c>
      <c r="G10" s="31"/>
      <c r="H10" s="31"/>
      <c r="I10" s="21">
        <f>2*H10</f>
        <v>0</v>
      </c>
      <c r="J10" s="31"/>
      <c r="K10" s="31"/>
      <c r="L10" s="21">
        <f>2*K10</f>
        <v>0</v>
      </c>
      <c r="M10" s="31"/>
      <c r="N10" s="31"/>
      <c r="O10" s="21">
        <f>2*N10</f>
        <v>0</v>
      </c>
      <c r="P10" s="21"/>
      <c r="Q10" s="32"/>
      <c r="R10" s="32"/>
      <c r="S10" s="32"/>
      <c r="T10" s="32"/>
      <c r="U10" s="32"/>
      <c r="V10" s="32"/>
      <c r="W10" s="21"/>
      <c r="X10" s="23" t="e">
        <f ca="1">[1]!Age7corr(J10,G10,AA10)</f>
        <v>#NAME?</v>
      </c>
      <c r="Y10" s="23">
        <f>T10</f>
        <v>0</v>
      </c>
      <c r="Z10" s="23"/>
      <c r="AA10" s="23">
        <f>(9*10^(-5)*S10+0.83)</f>
        <v>0.83</v>
      </c>
      <c r="AB10" s="21"/>
      <c r="AC10" s="29">
        <f>Q10</f>
        <v>0</v>
      </c>
      <c r="AD10" s="29">
        <f>R10</f>
        <v>0</v>
      </c>
      <c r="AE10" s="29" t="e">
        <f ca="1">X10</f>
        <v>#NAME?</v>
      </c>
      <c r="AF10" s="29">
        <f>T10</f>
        <v>0</v>
      </c>
      <c r="AG10" s="29">
        <f>U10</f>
        <v>0</v>
      </c>
      <c r="AH10" s="29">
        <f>V10</f>
        <v>0</v>
      </c>
      <c r="AI10" s="29"/>
      <c r="AJ10" s="30" t="e">
        <f ca="1">(AC10-AE10)/AC10*100</f>
        <v>#NAME?</v>
      </c>
      <c r="AK10" s="30" t="e">
        <f ca="1">(AG10-AE10)/AG10*100</f>
        <v>#NAME?</v>
      </c>
      <c r="AL10" s="21"/>
      <c r="AM10" s="29" t="e">
        <f ca="1">IF(X10&gt;1000,IF(AJ10&lt;$AQ$5,$Q$5,$AQ$9),IF(AK10&lt;$AQ$5,$S$5,$AQ$9))</f>
        <v>#NAME?</v>
      </c>
      <c r="AN10" s="29" t="e">
        <f ca="1">IF(AE10&gt;1000,IF(AJ10&lt;$AQ$5,AC10,0),IF(AK10&lt;$AQ$5,AE10,0))</f>
        <v>#NAME?</v>
      </c>
      <c r="AO10" s="29" t="e">
        <f ca="1">IF(AE10&gt;1000,IF(AJ10&lt;$AQ$5,AD10,0),IF(AK10&lt;$AQ$5,AF10,0))</f>
        <v>#NAME?</v>
      </c>
    </row>
    <row r="11" spans="1:41">
      <c r="A11" t="s">
        <v>109</v>
      </c>
      <c r="D11" s="21"/>
      <c r="E11" s="21"/>
      <c r="F11" s="21"/>
      <c r="I11" s="21">
        <f t="shared" ref="I11:I74" si="1">2*H11</f>
        <v>0</v>
      </c>
      <c r="L11" s="21">
        <f t="shared" ref="L11:L74" si="2">2*K11</f>
        <v>0</v>
      </c>
      <c r="O11" s="21">
        <f t="shared" ref="O11:O74" si="3">2*N11</f>
        <v>0</v>
      </c>
      <c r="X11" s="23" t="e">
        <f ca="1">[1]!Age7corr(J11,G11,AA11)</f>
        <v>#NAME?</v>
      </c>
      <c r="Y11" s="23">
        <f t="shared" ref="Y11:Y74" si="4">T11</f>
        <v>0</v>
      </c>
      <c r="Z11" s="23"/>
      <c r="AA11" s="23">
        <f t="shared" ref="AA11:AA74" si="5">(9*10^(-5)*S11+0.83)</f>
        <v>0.83</v>
      </c>
      <c r="AB11" s="29"/>
      <c r="AC11" s="29">
        <f t="shared" ref="AC11:AD74" si="6">Q11</f>
        <v>0</v>
      </c>
      <c r="AD11" s="29">
        <f t="shared" si="6"/>
        <v>0</v>
      </c>
      <c r="AE11" s="29" t="e">
        <f t="shared" ref="AE11:AE74" ca="1" si="7">X11</f>
        <v>#NAME?</v>
      </c>
      <c r="AF11" s="29">
        <f t="shared" ref="AF11:AH74" si="8">T11</f>
        <v>0</v>
      </c>
      <c r="AG11" s="29">
        <f t="shared" si="8"/>
        <v>0</v>
      </c>
      <c r="AH11" s="29">
        <f t="shared" si="8"/>
        <v>0</v>
      </c>
      <c r="AI11" s="29"/>
      <c r="AJ11" s="30" t="e">
        <f t="shared" ref="AJ11:AJ74" ca="1" si="9">(AC11-AE11)/AC11*100</f>
        <v>#NAME?</v>
      </c>
      <c r="AK11" s="30" t="e">
        <f t="shared" ref="AK11:AK74" ca="1" si="10">(AG11-AE11)/AG11*100</f>
        <v>#NAME?</v>
      </c>
      <c r="AL11" s="21"/>
      <c r="AM11" s="29" t="e">
        <f t="shared" ref="AM11:AM74" ca="1" si="11">IF(X11&gt;1000,IF(AJ11&lt;$AQ$5,$Q$5,$AQ$9),IF(AK11&lt;$AQ$5,$S$5,$AQ$9))</f>
        <v>#NAME?</v>
      </c>
      <c r="AN11" s="29" t="e">
        <f t="shared" ref="AN11:AN74" ca="1" si="12">IF(AE11&gt;1000,IF(AJ11&lt;$AQ$5,AC11,0),IF(AK11&lt;$AQ$5,AE11,0))</f>
        <v>#NAME?</v>
      </c>
      <c r="AO11" s="29" t="e">
        <f t="shared" ref="AO11:AO74" ca="1" si="13">IF(AE11&gt;1000,IF(AJ11&lt;$AQ$5,AD11,0),IF(AK11&lt;$AQ$5,AF11,0))</f>
        <v>#NAME?</v>
      </c>
    </row>
    <row r="12" spans="1:41">
      <c r="A12" t="s">
        <v>110</v>
      </c>
      <c r="D12" s="21"/>
      <c r="E12" s="21"/>
      <c r="F12" s="21"/>
      <c r="G12">
        <v>5.3409999999999999E-2</v>
      </c>
      <c r="H12">
        <v>2.5899999999999999E-3</v>
      </c>
      <c r="I12" s="21">
        <f t="shared" si="1"/>
        <v>5.1799999999999997E-3</v>
      </c>
      <c r="J12">
        <v>5.0279999999999998E-2</v>
      </c>
      <c r="K12">
        <v>8.7000000000000001E-4</v>
      </c>
      <c r="L12" s="21">
        <f t="shared" si="2"/>
        <v>1.74E-3</v>
      </c>
      <c r="M12">
        <v>0.37017</v>
      </c>
      <c r="N12">
        <v>1.7819999999999999E-2</v>
      </c>
      <c r="O12" s="21">
        <f t="shared" si="3"/>
        <v>3.5639999999999998E-2</v>
      </c>
      <c r="Q12">
        <v>346.2</v>
      </c>
      <c r="R12">
        <v>105.85</v>
      </c>
      <c r="S12">
        <v>316.3</v>
      </c>
      <c r="T12">
        <v>5.32</v>
      </c>
      <c r="U12">
        <v>319.8</v>
      </c>
      <c r="V12">
        <v>13.2</v>
      </c>
      <c r="X12" s="23" t="e">
        <f ca="1">[1]!Age7corr(J12,G12,AA12)</f>
        <v>#NAME?</v>
      </c>
      <c r="Y12" s="23">
        <f t="shared" si="4"/>
        <v>5.32</v>
      </c>
      <c r="Z12" s="23"/>
      <c r="AA12" s="23">
        <f t="shared" si="5"/>
        <v>0.85846699999999998</v>
      </c>
      <c r="AB12" s="29"/>
      <c r="AC12" s="29">
        <f t="shared" si="6"/>
        <v>346.2</v>
      </c>
      <c r="AD12" s="29">
        <f t="shared" si="6"/>
        <v>105.85</v>
      </c>
      <c r="AE12" s="29" t="e">
        <f t="shared" ca="1" si="7"/>
        <v>#NAME?</v>
      </c>
      <c r="AF12" s="29">
        <f t="shared" si="8"/>
        <v>5.32</v>
      </c>
      <c r="AG12" s="29">
        <f t="shared" si="8"/>
        <v>319.8</v>
      </c>
      <c r="AH12" s="29">
        <f t="shared" si="8"/>
        <v>13.2</v>
      </c>
      <c r="AI12" s="29"/>
      <c r="AJ12" s="30" t="e">
        <f t="shared" ca="1" si="9"/>
        <v>#NAME?</v>
      </c>
      <c r="AK12" s="30" t="e">
        <f t="shared" ca="1" si="10"/>
        <v>#NAME?</v>
      </c>
      <c r="AL12" s="21"/>
      <c r="AM12" s="29" t="e">
        <f t="shared" ca="1" si="11"/>
        <v>#NAME?</v>
      </c>
      <c r="AN12" s="29" t="e">
        <f t="shared" ca="1" si="12"/>
        <v>#NAME?</v>
      </c>
      <c r="AO12" s="29" t="e">
        <f t="shared" ca="1" si="13"/>
        <v>#NAME?</v>
      </c>
    </row>
    <row r="13" spans="1:41">
      <c r="A13" t="s">
        <v>111</v>
      </c>
      <c r="D13" s="21"/>
      <c r="E13" s="21"/>
      <c r="F13" s="21"/>
      <c r="G13">
        <v>5.1569999999999998E-2</v>
      </c>
      <c r="H13">
        <v>1.0200000000000001E-3</v>
      </c>
      <c r="I13" s="21">
        <f t="shared" si="1"/>
        <v>2.0400000000000001E-3</v>
      </c>
      <c r="J13">
        <v>3.8019999999999998E-2</v>
      </c>
      <c r="K13">
        <v>4.8000000000000001E-4</v>
      </c>
      <c r="L13" s="21">
        <f t="shared" si="2"/>
        <v>9.6000000000000002E-4</v>
      </c>
      <c r="M13">
        <v>0.27029999999999998</v>
      </c>
      <c r="N13">
        <v>5.5199999999999997E-3</v>
      </c>
      <c r="O13" s="21">
        <f t="shared" si="3"/>
        <v>1.1039999999999999E-2</v>
      </c>
      <c r="Q13">
        <v>266.2</v>
      </c>
      <c r="R13">
        <v>44.65</v>
      </c>
      <c r="S13">
        <v>240.5</v>
      </c>
      <c r="T13">
        <v>3.01</v>
      </c>
      <c r="U13">
        <v>242.9</v>
      </c>
      <c r="V13">
        <v>4.42</v>
      </c>
      <c r="X13" s="23" t="e">
        <f ca="1">[1]!Age7corr(J13,G13,AA13)</f>
        <v>#NAME?</v>
      </c>
      <c r="Y13" s="23">
        <f t="shared" si="4"/>
        <v>3.01</v>
      </c>
      <c r="Z13" s="23"/>
      <c r="AA13" s="23">
        <f t="shared" si="5"/>
        <v>0.85164499999999999</v>
      </c>
      <c r="AB13" s="29"/>
      <c r="AC13" s="29">
        <f t="shared" si="6"/>
        <v>266.2</v>
      </c>
      <c r="AD13" s="29">
        <f t="shared" si="6"/>
        <v>44.65</v>
      </c>
      <c r="AE13" s="29" t="e">
        <f t="shared" ca="1" si="7"/>
        <v>#NAME?</v>
      </c>
      <c r="AF13" s="29">
        <f t="shared" si="8"/>
        <v>3.01</v>
      </c>
      <c r="AG13" s="29">
        <f t="shared" si="8"/>
        <v>242.9</v>
      </c>
      <c r="AH13" s="29">
        <f t="shared" si="8"/>
        <v>4.42</v>
      </c>
      <c r="AI13" s="29"/>
      <c r="AJ13" s="30" t="e">
        <f t="shared" ca="1" si="9"/>
        <v>#NAME?</v>
      </c>
      <c r="AK13" s="30" t="e">
        <f t="shared" ca="1" si="10"/>
        <v>#NAME?</v>
      </c>
      <c r="AL13" s="21"/>
      <c r="AM13" s="29" t="e">
        <f t="shared" ca="1" si="11"/>
        <v>#NAME?</v>
      </c>
      <c r="AN13" s="29" t="e">
        <f t="shared" ca="1" si="12"/>
        <v>#NAME?</v>
      </c>
      <c r="AO13" s="29" t="e">
        <f t="shared" ca="1" si="13"/>
        <v>#NAME?</v>
      </c>
    </row>
    <row r="14" spans="1:41">
      <c r="A14" t="s">
        <v>112</v>
      </c>
      <c r="D14" s="21"/>
      <c r="E14" s="21"/>
      <c r="F14" s="21"/>
      <c r="G14">
        <v>5.1909999999999998E-2</v>
      </c>
      <c r="H14">
        <v>1.89E-3</v>
      </c>
      <c r="I14" s="21">
        <f t="shared" si="1"/>
        <v>3.7799999999999999E-3</v>
      </c>
      <c r="J14">
        <v>5.0560000000000001E-2</v>
      </c>
      <c r="K14">
        <v>7.6999999999999996E-4</v>
      </c>
      <c r="L14" s="21">
        <f t="shared" si="2"/>
        <v>1.5399999999999999E-3</v>
      </c>
      <c r="M14">
        <v>0.36180000000000001</v>
      </c>
      <c r="N14">
        <v>1.312E-2</v>
      </c>
      <c r="O14" s="21">
        <f t="shared" si="3"/>
        <v>2.6239999999999999E-2</v>
      </c>
      <c r="Q14">
        <v>281.39999999999998</v>
      </c>
      <c r="R14">
        <v>80.92</v>
      </c>
      <c r="S14">
        <v>318</v>
      </c>
      <c r="T14">
        <v>4.7300000000000004</v>
      </c>
      <c r="U14">
        <v>313.60000000000002</v>
      </c>
      <c r="V14">
        <v>9.7799999999999994</v>
      </c>
      <c r="X14" s="23" t="e">
        <f ca="1">[1]!Age7corr(J14,G14,AA14)</f>
        <v>#NAME?</v>
      </c>
      <c r="Y14" s="23">
        <f t="shared" si="4"/>
        <v>4.7300000000000004</v>
      </c>
      <c r="Z14" s="23"/>
      <c r="AA14" s="23">
        <f t="shared" si="5"/>
        <v>0.85861999999999994</v>
      </c>
      <c r="AB14" s="29"/>
      <c r="AC14" s="29">
        <f t="shared" si="6"/>
        <v>281.39999999999998</v>
      </c>
      <c r="AD14" s="29">
        <f t="shared" si="6"/>
        <v>80.92</v>
      </c>
      <c r="AE14" s="29" t="e">
        <f t="shared" ca="1" si="7"/>
        <v>#NAME?</v>
      </c>
      <c r="AF14" s="29">
        <f t="shared" si="8"/>
        <v>4.7300000000000004</v>
      </c>
      <c r="AG14" s="29">
        <f t="shared" si="8"/>
        <v>313.60000000000002</v>
      </c>
      <c r="AH14" s="29">
        <f t="shared" si="8"/>
        <v>9.7799999999999994</v>
      </c>
      <c r="AI14" s="29"/>
      <c r="AJ14" s="30" t="e">
        <f t="shared" ca="1" si="9"/>
        <v>#NAME?</v>
      </c>
      <c r="AK14" s="30" t="e">
        <f t="shared" ca="1" si="10"/>
        <v>#NAME?</v>
      </c>
      <c r="AL14" s="21"/>
      <c r="AM14" s="29" t="e">
        <f t="shared" ca="1" si="11"/>
        <v>#NAME?</v>
      </c>
      <c r="AN14" s="29" t="e">
        <f t="shared" ca="1" si="12"/>
        <v>#NAME?</v>
      </c>
      <c r="AO14" s="29" t="e">
        <f t="shared" ca="1" si="13"/>
        <v>#NAME?</v>
      </c>
    </row>
    <row r="15" spans="1:41">
      <c r="A15" t="s">
        <v>113</v>
      </c>
      <c r="D15" s="21"/>
      <c r="E15" s="21"/>
      <c r="F15" s="21"/>
      <c r="G15">
        <v>5.5509999999999997E-2</v>
      </c>
      <c r="H15">
        <v>1.0499999999999999E-3</v>
      </c>
      <c r="I15" s="21">
        <f t="shared" si="1"/>
        <v>2.0999999999999999E-3</v>
      </c>
      <c r="J15">
        <v>4.6580000000000003E-2</v>
      </c>
      <c r="K15">
        <v>5.9999999999999995E-4</v>
      </c>
      <c r="L15" s="21">
        <f t="shared" si="2"/>
        <v>1.1999999999999999E-3</v>
      </c>
      <c r="M15">
        <v>0.35646</v>
      </c>
      <c r="N15">
        <v>7.0299999999999998E-3</v>
      </c>
      <c r="O15" s="21">
        <f t="shared" si="3"/>
        <v>1.406E-2</v>
      </c>
      <c r="Q15">
        <v>432.4</v>
      </c>
      <c r="R15">
        <v>41.08</v>
      </c>
      <c r="S15">
        <v>293.5</v>
      </c>
      <c r="T15">
        <v>3.67</v>
      </c>
      <c r="U15">
        <v>309.60000000000002</v>
      </c>
      <c r="V15">
        <v>5.26</v>
      </c>
      <c r="X15" s="23" t="e">
        <f ca="1">[1]!Age7corr(J15,G15,AA15)</f>
        <v>#NAME?</v>
      </c>
      <c r="Y15" s="23">
        <f t="shared" si="4"/>
        <v>3.67</v>
      </c>
      <c r="Z15" s="23"/>
      <c r="AA15" s="23">
        <f t="shared" si="5"/>
        <v>0.85641499999999993</v>
      </c>
      <c r="AB15" s="29"/>
      <c r="AC15" s="29">
        <f t="shared" si="6"/>
        <v>432.4</v>
      </c>
      <c r="AD15" s="29">
        <f t="shared" si="6"/>
        <v>41.08</v>
      </c>
      <c r="AE15" s="29" t="e">
        <f t="shared" ca="1" si="7"/>
        <v>#NAME?</v>
      </c>
      <c r="AF15" s="29">
        <f t="shared" si="8"/>
        <v>3.67</v>
      </c>
      <c r="AG15" s="29">
        <f t="shared" si="8"/>
        <v>309.60000000000002</v>
      </c>
      <c r="AH15" s="29">
        <f t="shared" si="8"/>
        <v>5.26</v>
      </c>
      <c r="AI15" s="29"/>
      <c r="AJ15" s="30" t="e">
        <f t="shared" ca="1" si="9"/>
        <v>#NAME?</v>
      </c>
      <c r="AK15" s="30" t="e">
        <f t="shared" ca="1" si="10"/>
        <v>#NAME?</v>
      </c>
      <c r="AL15" s="21"/>
      <c r="AM15" s="29" t="e">
        <f t="shared" ca="1" si="11"/>
        <v>#NAME?</v>
      </c>
      <c r="AN15" s="29" t="e">
        <f t="shared" ca="1" si="12"/>
        <v>#NAME?</v>
      </c>
      <c r="AO15" s="29" t="e">
        <f t="shared" ca="1" si="13"/>
        <v>#NAME?</v>
      </c>
    </row>
    <row r="16" spans="1:41">
      <c r="A16" t="s">
        <v>114</v>
      </c>
      <c r="D16" s="21"/>
      <c r="E16" s="21"/>
      <c r="F16" s="21"/>
      <c r="G16">
        <v>5.0979999999999998E-2</v>
      </c>
      <c r="H16">
        <v>1.3600000000000001E-3</v>
      </c>
      <c r="I16" s="21">
        <f t="shared" si="1"/>
        <v>2.7200000000000002E-3</v>
      </c>
      <c r="J16">
        <v>3.8190000000000002E-2</v>
      </c>
      <c r="K16">
        <v>5.2999999999999998E-4</v>
      </c>
      <c r="L16" s="21">
        <f t="shared" si="2"/>
        <v>1.06E-3</v>
      </c>
      <c r="M16">
        <v>0.26837</v>
      </c>
      <c r="N16">
        <v>7.2899999999999996E-3</v>
      </c>
      <c r="O16" s="21">
        <f t="shared" si="3"/>
        <v>1.4579999999999999E-2</v>
      </c>
      <c r="Q16">
        <v>240</v>
      </c>
      <c r="R16">
        <v>60.47</v>
      </c>
      <c r="S16">
        <v>241.6</v>
      </c>
      <c r="T16">
        <v>3.3</v>
      </c>
      <c r="U16">
        <v>241.4</v>
      </c>
      <c r="V16">
        <v>5.83</v>
      </c>
      <c r="X16" s="23" t="e">
        <f ca="1">[1]!Age7corr(J16,G16,AA16)</f>
        <v>#NAME?</v>
      </c>
      <c r="Y16" s="23">
        <f t="shared" si="4"/>
        <v>3.3</v>
      </c>
      <c r="Z16" s="23"/>
      <c r="AA16" s="23">
        <f t="shared" si="5"/>
        <v>0.85174399999999995</v>
      </c>
      <c r="AB16" s="29"/>
      <c r="AC16" s="29">
        <f t="shared" si="6"/>
        <v>240</v>
      </c>
      <c r="AD16" s="29">
        <f t="shared" si="6"/>
        <v>60.47</v>
      </c>
      <c r="AE16" s="29" t="e">
        <f t="shared" ca="1" si="7"/>
        <v>#NAME?</v>
      </c>
      <c r="AF16" s="29">
        <f t="shared" si="8"/>
        <v>3.3</v>
      </c>
      <c r="AG16" s="29">
        <f t="shared" si="8"/>
        <v>241.4</v>
      </c>
      <c r="AH16" s="29">
        <f t="shared" si="8"/>
        <v>5.83</v>
      </c>
      <c r="AI16" s="29"/>
      <c r="AJ16" s="30" t="e">
        <f t="shared" ca="1" si="9"/>
        <v>#NAME?</v>
      </c>
      <c r="AK16" s="30" t="e">
        <f t="shared" ca="1" si="10"/>
        <v>#NAME?</v>
      </c>
      <c r="AL16" s="21"/>
      <c r="AM16" s="29" t="e">
        <f t="shared" ca="1" si="11"/>
        <v>#NAME?</v>
      </c>
      <c r="AN16" s="29" t="e">
        <f t="shared" ca="1" si="12"/>
        <v>#NAME?</v>
      </c>
      <c r="AO16" s="29" t="e">
        <f t="shared" ca="1" si="13"/>
        <v>#NAME?</v>
      </c>
    </row>
    <row r="17" spans="1:41">
      <c r="A17" t="s">
        <v>115</v>
      </c>
      <c r="D17" s="21"/>
      <c r="E17" s="21"/>
      <c r="F17" s="21"/>
      <c r="G17">
        <v>5.2630000000000003E-2</v>
      </c>
      <c r="H17">
        <v>2E-3</v>
      </c>
      <c r="I17" s="21">
        <f t="shared" si="1"/>
        <v>4.0000000000000001E-3</v>
      </c>
      <c r="J17">
        <v>4.283E-2</v>
      </c>
      <c r="K17">
        <v>6.3000000000000003E-4</v>
      </c>
      <c r="L17" s="21">
        <f t="shared" si="2"/>
        <v>1.2600000000000001E-3</v>
      </c>
      <c r="M17">
        <v>0.31075000000000003</v>
      </c>
      <c r="N17">
        <v>1.167E-2</v>
      </c>
      <c r="O17" s="21">
        <f t="shared" si="3"/>
        <v>2.334E-2</v>
      </c>
      <c r="Q17">
        <v>312.7</v>
      </c>
      <c r="R17">
        <v>84.28</v>
      </c>
      <c r="S17">
        <v>270.39999999999998</v>
      </c>
      <c r="T17">
        <v>3.87</v>
      </c>
      <c r="U17">
        <v>274.8</v>
      </c>
      <c r="V17">
        <v>9.0399999999999991</v>
      </c>
      <c r="X17" s="23" t="e">
        <f ca="1">[1]!Age7corr(J17,G17,AA17)</f>
        <v>#NAME?</v>
      </c>
      <c r="Y17" s="23">
        <f t="shared" si="4"/>
        <v>3.87</v>
      </c>
      <c r="Z17" s="23"/>
      <c r="AA17" s="23">
        <f t="shared" si="5"/>
        <v>0.85433599999999998</v>
      </c>
      <c r="AB17" s="29"/>
      <c r="AC17" s="29">
        <f t="shared" si="6"/>
        <v>312.7</v>
      </c>
      <c r="AD17" s="29">
        <f t="shared" si="6"/>
        <v>84.28</v>
      </c>
      <c r="AE17" s="29" t="e">
        <f t="shared" ca="1" si="7"/>
        <v>#NAME?</v>
      </c>
      <c r="AF17" s="29">
        <f t="shared" si="8"/>
        <v>3.87</v>
      </c>
      <c r="AG17" s="29">
        <f t="shared" si="8"/>
        <v>274.8</v>
      </c>
      <c r="AH17" s="29">
        <f t="shared" si="8"/>
        <v>9.0399999999999991</v>
      </c>
      <c r="AI17" s="29"/>
      <c r="AJ17" s="30" t="e">
        <f t="shared" ca="1" si="9"/>
        <v>#NAME?</v>
      </c>
      <c r="AK17" s="30" t="e">
        <f t="shared" ca="1" si="10"/>
        <v>#NAME?</v>
      </c>
      <c r="AL17" s="21"/>
      <c r="AM17" s="29" t="e">
        <f t="shared" ca="1" si="11"/>
        <v>#NAME?</v>
      </c>
      <c r="AN17" s="29" t="e">
        <f t="shared" ca="1" si="12"/>
        <v>#NAME?</v>
      </c>
      <c r="AO17" s="29" t="e">
        <f t="shared" ca="1" si="13"/>
        <v>#NAME?</v>
      </c>
    </row>
    <row r="18" spans="1:41">
      <c r="A18" t="s">
        <v>116</v>
      </c>
      <c r="D18" s="21"/>
      <c r="E18" s="21"/>
      <c r="F18" s="21"/>
      <c r="G18">
        <v>5.5980000000000002E-2</v>
      </c>
      <c r="H18">
        <v>1.3799999999999999E-3</v>
      </c>
      <c r="I18" s="21">
        <f t="shared" si="1"/>
        <v>2.7599999999999999E-3</v>
      </c>
      <c r="J18">
        <v>6.6210000000000005E-2</v>
      </c>
      <c r="K18">
        <v>8.5999999999999998E-4</v>
      </c>
      <c r="L18" s="21">
        <f t="shared" si="2"/>
        <v>1.72E-3</v>
      </c>
      <c r="M18">
        <v>0.51099000000000006</v>
      </c>
      <c r="N18">
        <v>1.264E-2</v>
      </c>
      <c r="O18" s="21">
        <f t="shared" si="3"/>
        <v>2.528E-2</v>
      </c>
      <c r="Q18">
        <v>451.3</v>
      </c>
      <c r="R18">
        <v>53.59</v>
      </c>
      <c r="S18">
        <v>413.3</v>
      </c>
      <c r="T18">
        <v>5.18</v>
      </c>
      <c r="U18">
        <v>419.1</v>
      </c>
      <c r="V18">
        <v>8.5</v>
      </c>
      <c r="X18" s="23" t="e">
        <f ca="1">[1]!Age7corr(J18,G18,AA18)</f>
        <v>#NAME?</v>
      </c>
      <c r="Y18" s="23">
        <f t="shared" si="4"/>
        <v>5.18</v>
      </c>
      <c r="Z18" s="23"/>
      <c r="AA18" s="23">
        <f t="shared" si="5"/>
        <v>0.867197</v>
      </c>
      <c r="AB18" s="29"/>
      <c r="AC18" s="29">
        <f t="shared" si="6"/>
        <v>451.3</v>
      </c>
      <c r="AD18" s="29">
        <f t="shared" si="6"/>
        <v>53.59</v>
      </c>
      <c r="AE18" s="29" t="e">
        <f t="shared" ca="1" si="7"/>
        <v>#NAME?</v>
      </c>
      <c r="AF18" s="29">
        <f t="shared" si="8"/>
        <v>5.18</v>
      </c>
      <c r="AG18" s="29">
        <f t="shared" si="8"/>
        <v>419.1</v>
      </c>
      <c r="AH18" s="29">
        <f t="shared" si="8"/>
        <v>8.5</v>
      </c>
      <c r="AI18" s="29"/>
      <c r="AJ18" s="30" t="e">
        <f t="shared" ca="1" si="9"/>
        <v>#NAME?</v>
      </c>
      <c r="AK18" s="30" t="e">
        <f t="shared" ca="1" si="10"/>
        <v>#NAME?</v>
      </c>
      <c r="AL18" s="21"/>
      <c r="AM18" s="29" t="e">
        <f t="shared" ca="1" si="11"/>
        <v>#NAME?</v>
      </c>
      <c r="AN18" s="29" t="e">
        <f t="shared" ca="1" si="12"/>
        <v>#NAME?</v>
      </c>
      <c r="AO18" s="29" t="e">
        <f t="shared" ca="1" si="13"/>
        <v>#NAME?</v>
      </c>
    </row>
    <row r="19" spans="1:41">
      <c r="A19" t="s">
        <v>117</v>
      </c>
      <c r="D19" s="21"/>
      <c r="E19" s="21"/>
      <c r="F19" s="21"/>
      <c r="G19">
        <v>5.9209999999999999E-2</v>
      </c>
      <c r="H19">
        <v>1.57E-3</v>
      </c>
      <c r="I19" s="21">
        <f t="shared" si="1"/>
        <v>3.14E-3</v>
      </c>
      <c r="J19">
        <v>7.0629999999999998E-2</v>
      </c>
      <c r="K19">
        <v>9.6000000000000002E-4</v>
      </c>
      <c r="L19" s="21">
        <f t="shared" si="2"/>
        <v>1.92E-3</v>
      </c>
      <c r="M19">
        <v>0.57657999999999998</v>
      </c>
      <c r="N19">
        <v>1.538E-2</v>
      </c>
      <c r="O19" s="21">
        <f t="shared" si="3"/>
        <v>3.0759999999999999E-2</v>
      </c>
      <c r="Q19">
        <v>574.9</v>
      </c>
      <c r="R19">
        <v>56.47</v>
      </c>
      <c r="S19">
        <v>439.9</v>
      </c>
      <c r="T19">
        <v>5.76</v>
      </c>
      <c r="U19">
        <v>462.3</v>
      </c>
      <c r="V19">
        <v>9.9</v>
      </c>
      <c r="X19" s="23" t="e">
        <f ca="1">[1]!Age7corr(J19,G19,AA19)</f>
        <v>#NAME?</v>
      </c>
      <c r="Y19" s="23">
        <f t="shared" si="4"/>
        <v>5.76</v>
      </c>
      <c r="Z19" s="23"/>
      <c r="AA19" s="23">
        <f t="shared" si="5"/>
        <v>0.869591</v>
      </c>
      <c r="AB19" s="29"/>
      <c r="AC19" s="29">
        <f t="shared" si="6"/>
        <v>574.9</v>
      </c>
      <c r="AD19" s="29">
        <f t="shared" si="6"/>
        <v>56.47</v>
      </c>
      <c r="AE19" s="29" t="e">
        <f t="shared" ca="1" si="7"/>
        <v>#NAME?</v>
      </c>
      <c r="AF19" s="29">
        <f t="shared" si="8"/>
        <v>5.76</v>
      </c>
      <c r="AG19" s="29">
        <f t="shared" si="8"/>
        <v>462.3</v>
      </c>
      <c r="AH19" s="29">
        <f t="shared" si="8"/>
        <v>9.9</v>
      </c>
      <c r="AI19" s="29"/>
      <c r="AJ19" s="30" t="e">
        <f t="shared" ca="1" si="9"/>
        <v>#NAME?</v>
      </c>
      <c r="AK19" s="30" t="e">
        <f t="shared" ca="1" si="10"/>
        <v>#NAME?</v>
      </c>
      <c r="AL19" s="21"/>
      <c r="AM19" s="29" t="e">
        <f t="shared" ca="1" si="11"/>
        <v>#NAME?</v>
      </c>
      <c r="AN19" s="29" t="e">
        <f t="shared" ca="1" si="12"/>
        <v>#NAME?</v>
      </c>
      <c r="AO19" s="29" t="e">
        <f t="shared" ca="1" si="13"/>
        <v>#NAME?</v>
      </c>
    </row>
    <row r="20" spans="1:41">
      <c r="A20" t="s">
        <v>118</v>
      </c>
      <c r="D20" s="21"/>
      <c r="E20" s="21"/>
      <c r="F20" s="21"/>
      <c r="G20">
        <v>5.2220000000000003E-2</v>
      </c>
      <c r="H20">
        <v>1.72E-3</v>
      </c>
      <c r="I20" s="21">
        <f t="shared" si="1"/>
        <v>3.4399999999999999E-3</v>
      </c>
      <c r="J20">
        <v>3.669E-2</v>
      </c>
      <c r="K20">
        <v>5.1000000000000004E-4</v>
      </c>
      <c r="L20" s="21">
        <f t="shared" si="2"/>
        <v>1.0200000000000001E-3</v>
      </c>
      <c r="M20">
        <v>0.26411000000000001</v>
      </c>
      <c r="N20">
        <v>8.6099999999999996E-3</v>
      </c>
      <c r="O20" s="21">
        <f t="shared" si="3"/>
        <v>1.7219999999999999E-2</v>
      </c>
      <c r="Q20">
        <v>294.89999999999998</v>
      </c>
      <c r="R20">
        <v>73.349999999999994</v>
      </c>
      <c r="S20">
        <v>232.3</v>
      </c>
      <c r="T20">
        <v>3.15</v>
      </c>
      <c r="U20">
        <v>238</v>
      </c>
      <c r="V20">
        <v>6.92</v>
      </c>
      <c r="X20" s="23" t="e">
        <f ca="1">[1]!Age7corr(J20,G20,AA20)</f>
        <v>#NAME?</v>
      </c>
      <c r="Y20" s="23">
        <f t="shared" si="4"/>
        <v>3.15</v>
      </c>
      <c r="Z20" s="23"/>
      <c r="AA20" s="23">
        <f t="shared" si="5"/>
        <v>0.85090699999999997</v>
      </c>
      <c r="AB20" s="29"/>
      <c r="AC20" s="29">
        <f t="shared" si="6"/>
        <v>294.89999999999998</v>
      </c>
      <c r="AD20" s="29">
        <f t="shared" si="6"/>
        <v>73.349999999999994</v>
      </c>
      <c r="AE20" s="29" t="e">
        <f t="shared" ca="1" si="7"/>
        <v>#NAME?</v>
      </c>
      <c r="AF20" s="29">
        <f t="shared" si="8"/>
        <v>3.15</v>
      </c>
      <c r="AG20" s="29">
        <f t="shared" si="8"/>
        <v>238</v>
      </c>
      <c r="AH20" s="29">
        <f t="shared" si="8"/>
        <v>6.92</v>
      </c>
      <c r="AI20" s="29"/>
      <c r="AJ20" s="30" t="e">
        <f t="shared" ca="1" si="9"/>
        <v>#NAME?</v>
      </c>
      <c r="AK20" s="30" t="e">
        <f t="shared" ca="1" si="10"/>
        <v>#NAME?</v>
      </c>
      <c r="AL20" s="21"/>
      <c r="AM20" s="29" t="e">
        <f t="shared" ca="1" si="11"/>
        <v>#NAME?</v>
      </c>
      <c r="AN20" s="29" t="e">
        <f t="shared" ca="1" si="12"/>
        <v>#NAME?</v>
      </c>
      <c r="AO20" s="29" t="e">
        <f t="shared" ca="1" si="13"/>
        <v>#NAME?</v>
      </c>
    </row>
    <row r="21" spans="1:41">
      <c r="A21" t="s">
        <v>119</v>
      </c>
      <c r="D21" s="21"/>
      <c r="E21" s="21"/>
      <c r="F21" s="21"/>
      <c r="G21">
        <v>5.1979999999999998E-2</v>
      </c>
      <c r="H21">
        <v>1.3600000000000001E-3</v>
      </c>
      <c r="I21" s="21">
        <f t="shared" si="1"/>
        <v>2.7200000000000002E-3</v>
      </c>
      <c r="J21">
        <v>4.2130000000000001E-2</v>
      </c>
      <c r="K21">
        <v>5.5999999999999995E-4</v>
      </c>
      <c r="L21" s="21">
        <f t="shared" si="2"/>
        <v>1.1199999999999999E-3</v>
      </c>
      <c r="M21">
        <v>0.30192999999999998</v>
      </c>
      <c r="N21">
        <v>8.0000000000000002E-3</v>
      </c>
      <c r="O21" s="21">
        <f t="shared" si="3"/>
        <v>1.6E-2</v>
      </c>
      <c r="Q21">
        <v>284.60000000000002</v>
      </c>
      <c r="R21">
        <v>58.89</v>
      </c>
      <c r="S21">
        <v>266</v>
      </c>
      <c r="T21">
        <v>3.49</v>
      </c>
      <c r="U21">
        <v>267.89999999999998</v>
      </c>
      <c r="V21">
        <v>6.24</v>
      </c>
      <c r="X21" s="23" t="e">
        <f ca="1">[1]!Age7corr(J21,G21,AA21)</f>
        <v>#NAME?</v>
      </c>
      <c r="Y21" s="23">
        <f t="shared" si="4"/>
        <v>3.49</v>
      </c>
      <c r="Z21" s="23"/>
      <c r="AA21" s="23">
        <f t="shared" si="5"/>
        <v>0.85393999999999992</v>
      </c>
      <c r="AB21" s="29"/>
      <c r="AC21" s="29">
        <f t="shared" si="6"/>
        <v>284.60000000000002</v>
      </c>
      <c r="AD21" s="29">
        <f t="shared" si="6"/>
        <v>58.89</v>
      </c>
      <c r="AE21" s="29" t="e">
        <f t="shared" ca="1" si="7"/>
        <v>#NAME?</v>
      </c>
      <c r="AF21" s="29">
        <f t="shared" si="8"/>
        <v>3.49</v>
      </c>
      <c r="AG21" s="29">
        <f t="shared" si="8"/>
        <v>267.89999999999998</v>
      </c>
      <c r="AH21" s="29">
        <f t="shared" si="8"/>
        <v>6.24</v>
      </c>
      <c r="AI21" s="29"/>
      <c r="AJ21" s="30" t="e">
        <f t="shared" ca="1" si="9"/>
        <v>#NAME?</v>
      </c>
      <c r="AK21" s="30" t="e">
        <f t="shared" ca="1" si="10"/>
        <v>#NAME?</v>
      </c>
      <c r="AL21" s="21"/>
      <c r="AM21" s="29" t="e">
        <f t="shared" ca="1" si="11"/>
        <v>#NAME?</v>
      </c>
      <c r="AN21" s="29" t="e">
        <f t="shared" ca="1" si="12"/>
        <v>#NAME?</v>
      </c>
      <c r="AO21" s="29" t="e">
        <f t="shared" ca="1" si="13"/>
        <v>#NAME?</v>
      </c>
    </row>
    <row r="22" spans="1:41">
      <c r="A22" t="s">
        <v>120</v>
      </c>
      <c r="D22" s="21"/>
      <c r="E22" s="21"/>
      <c r="F22" s="21"/>
      <c r="G22">
        <v>9.3039999999999998E-2</v>
      </c>
      <c r="H22">
        <v>1.66E-3</v>
      </c>
      <c r="I22" s="21">
        <f t="shared" si="1"/>
        <v>3.32E-3</v>
      </c>
      <c r="J22">
        <v>0.13350999999999999</v>
      </c>
      <c r="K22">
        <v>1.7099999999999999E-3</v>
      </c>
      <c r="L22" s="21">
        <f t="shared" si="2"/>
        <v>3.4199999999999999E-3</v>
      </c>
      <c r="M22">
        <v>1.7124699999999999</v>
      </c>
      <c r="N22">
        <v>3.2190000000000003E-2</v>
      </c>
      <c r="O22" s="21">
        <f t="shared" si="3"/>
        <v>6.4380000000000007E-2</v>
      </c>
      <c r="Q22">
        <v>1488.6</v>
      </c>
      <c r="R22">
        <v>33.44</v>
      </c>
      <c r="S22">
        <v>807.9</v>
      </c>
      <c r="T22">
        <v>9.73</v>
      </c>
      <c r="U22">
        <v>1013.2</v>
      </c>
      <c r="V22">
        <v>12.05</v>
      </c>
      <c r="X22" s="23" t="e">
        <f ca="1">[1]!Age7corr(J22,G22,AA22)</f>
        <v>#NAME?</v>
      </c>
      <c r="Y22" s="23">
        <f t="shared" si="4"/>
        <v>9.73</v>
      </c>
      <c r="Z22" s="23"/>
      <c r="AA22" s="23">
        <f t="shared" si="5"/>
        <v>0.90271099999999993</v>
      </c>
      <c r="AB22" s="29"/>
      <c r="AC22" s="29">
        <f t="shared" si="6"/>
        <v>1488.6</v>
      </c>
      <c r="AD22" s="29">
        <f t="shared" si="6"/>
        <v>33.44</v>
      </c>
      <c r="AE22" s="29" t="e">
        <f t="shared" ca="1" si="7"/>
        <v>#NAME?</v>
      </c>
      <c r="AF22" s="29">
        <f t="shared" si="8"/>
        <v>9.73</v>
      </c>
      <c r="AG22" s="29">
        <f t="shared" si="8"/>
        <v>1013.2</v>
      </c>
      <c r="AH22" s="29">
        <f t="shared" si="8"/>
        <v>12.05</v>
      </c>
      <c r="AI22" s="29"/>
      <c r="AJ22" s="30" t="e">
        <f t="shared" ca="1" si="9"/>
        <v>#NAME?</v>
      </c>
      <c r="AK22" s="30" t="e">
        <f t="shared" ca="1" si="10"/>
        <v>#NAME?</v>
      </c>
      <c r="AL22" s="21"/>
      <c r="AM22" s="29" t="e">
        <f t="shared" ca="1" si="11"/>
        <v>#NAME?</v>
      </c>
      <c r="AN22" s="29" t="e">
        <f t="shared" ca="1" si="12"/>
        <v>#NAME?</v>
      </c>
      <c r="AO22" s="29" t="e">
        <f t="shared" ca="1" si="13"/>
        <v>#NAME?</v>
      </c>
    </row>
    <row r="23" spans="1:41">
      <c r="A23" t="s">
        <v>121</v>
      </c>
      <c r="D23" s="21"/>
      <c r="E23" s="21"/>
      <c r="F23" s="21"/>
      <c r="G23">
        <v>5.2580000000000002E-2</v>
      </c>
      <c r="H23">
        <v>1.57E-3</v>
      </c>
      <c r="I23" s="21">
        <f t="shared" si="1"/>
        <v>3.14E-3</v>
      </c>
      <c r="J23">
        <v>4.1660000000000003E-2</v>
      </c>
      <c r="K23">
        <v>5.9000000000000003E-4</v>
      </c>
      <c r="L23" s="21">
        <f t="shared" si="2"/>
        <v>1.1800000000000001E-3</v>
      </c>
      <c r="M23">
        <v>0.30199999999999999</v>
      </c>
      <c r="N23">
        <v>9.0600000000000003E-3</v>
      </c>
      <c r="O23" s="21">
        <f t="shared" si="3"/>
        <v>1.8120000000000001E-2</v>
      </c>
      <c r="Q23">
        <v>310.7</v>
      </c>
      <c r="R23">
        <v>66.3</v>
      </c>
      <c r="S23">
        <v>263.10000000000002</v>
      </c>
      <c r="T23">
        <v>3.66</v>
      </c>
      <c r="U23">
        <v>268</v>
      </c>
      <c r="V23">
        <v>7.06</v>
      </c>
      <c r="X23" s="23" t="e">
        <f ca="1">[1]!Age7corr(J23,G23,AA23)</f>
        <v>#NAME?</v>
      </c>
      <c r="Y23" s="23">
        <f t="shared" si="4"/>
        <v>3.66</v>
      </c>
      <c r="Z23" s="23"/>
      <c r="AA23" s="23">
        <f t="shared" si="5"/>
        <v>0.85367899999999997</v>
      </c>
      <c r="AB23" s="29"/>
      <c r="AC23" s="29">
        <f t="shared" si="6"/>
        <v>310.7</v>
      </c>
      <c r="AD23" s="29">
        <f t="shared" si="6"/>
        <v>66.3</v>
      </c>
      <c r="AE23" s="29" t="e">
        <f t="shared" ca="1" si="7"/>
        <v>#NAME?</v>
      </c>
      <c r="AF23" s="29">
        <f t="shared" si="8"/>
        <v>3.66</v>
      </c>
      <c r="AG23" s="29">
        <f t="shared" si="8"/>
        <v>268</v>
      </c>
      <c r="AH23" s="29">
        <f t="shared" si="8"/>
        <v>7.06</v>
      </c>
      <c r="AI23" s="29"/>
      <c r="AJ23" s="30" t="e">
        <f t="shared" ca="1" si="9"/>
        <v>#NAME?</v>
      </c>
      <c r="AK23" s="30" t="e">
        <f t="shared" ca="1" si="10"/>
        <v>#NAME?</v>
      </c>
      <c r="AL23" s="21"/>
      <c r="AM23" s="29" t="e">
        <f t="shared" ca="1" si="11"/>
        <v>#NAME?</v>
      </c>
      <c r="AN23" s="29" t="e">
        <f t="shared" ca="1" si="12"/>
        <v>#NAME?</v>
      </c>
      <c r="AO23" s="29" t="e">
        <f t="shared" ca="1" si="13"/>
        <v>#NAME?</v>
      </c>
    </row>
    <row r="24" spans="1:41">
      <c r="A24" t="s">
        <v>122</v>
      </c>
      <c r="D24" s="21"/>
      <c r="E24" s="21"/>
      <c r="F24" s="21"/>
      <c r="G24">
        <v>5.6230000000000002E-2</v>
      </c>
      <c r="H24">
        <v>1.2899999999999999E-3</v>
      </c>
      <c r="I24" s="21">
        <f t="shared" si="1"/>
        <v>2.5799999999999998E-3</v>
      </c>
      <c r="J24">
        <v>6.087E-2</v>
      </c>
      <c r="K24">
        <v>8.1999999999999998E-4</v>
      </c>
      <c r="L24" s="21">
        <f t="shared" si="2"/>
        <v>1.64E-3</v>
      </c>
      <c r="M24">
        <v>0.47187000000000001</v>
      </c>
      <c r="N24">
        <v>1.1140000000000001E-2</v>
      </c>
      <c r="O24" s="21">
        <f t="shared" si="3"/>
        <v>2.2280000000000001E-2</v>
      </c>
      <c r="Q24">
        <v>460.6</v>
      </c>
      <c r="R24">
        <v>50.58</v>
      </c>
      <c r="S24">
        <v>380.9</v>
      </c>
      <c r="T24">
        <v>4.96</v>
      </c>
      <c r="U24">
        <v>392.5</v>
      </c>
      <c r="V24">
        <v>7.68</v>
      </c>
      <c r="X24" s="23" t="e">
        <f ca="1">[1]!Age7corr(J24,G24,AA24)</f>
        <v>#NAME?</v>
      </c>
      <c r="Y24" s="23">
        <f t="shared" si="4"/>
        <v>4.96</v>
      </c>
      <c r="Z24" s="23"/>
      <c r="AA24" s="23">
        <f t="shared" si="5"/>
        <v>0.86428099999999997</v>
      </c>
      <c r="AC24" s="29">
        <f t="shared" si="6"/>
        <v>460.6</v>
      </c>
      <c r="AD24" s="29">
        <f t="shared" si="6"/>
        <v>50.58</v>
      </c>
      <c r="AE24" s="29" t="e">
        <f t="shared" ca="1" si="7"/>
        <v>#NAME?</v>
      </c>
      <c r="AF24" s="29">
        <f t="shared" si="8"/>
        <v>4.96</v>
      </c>
      <c r="AG24" s="29">
        <f t="shared" si="8"/>
        <v>392.5</v>
      </c>
      <c r="AH24" s="29">
        <f t="shared" si="8"/>
        <v>7.68</v>
      </c>
      <c r="AI24" s="29"/>
      <c r="AJ24" s="30" t="e">
        <f t="shared" ca="1" si="9"/>
        <v>#NAME?</v>
      </c>
      <c r="AK24" s="30" t="e">
        <f t="shared" ca="1" si="10"/>
        <v>#NAME?</v>
      </c>
      <c r="AL24" s="21"/>
      <c r="AM24" s="29" t="e">
        <f t="shared" ca="1" si="11"/>
        <v>#NAME?</v>
      </c>
      <c r="AN24" s="29" t="e">
        <f t="shared" ca="1" si="12"/>
        <v>#NAME?</v>
      </c>
      <c r="AO24" s="29" t="e">
        <f t="shared" ca="1" si="13"/>
        <v>#NAME?</v>
      </c>
    </row>
    <row r="25" spans="1:41">
      <c r="A25" t="s">
        <v>123</v>
      </c>
      <c r="D25" s="21"/>
      <c r="E25" s="21"/>
      <c r="F25" s="21"/>
      <c r="G25">
        <v>9.851E-2</v>
      </c>
      <c r="H25">
        <v>1.7600000000000001E-3</v>
      </c>
      <c r="I25" s="21">
        <f t="shared" si="1"/>
        <v>3.5200000000000001E-3</v>
      </c>
      <c r="J25">
        <v>0.27600000000000002</v>
      </c>
      <c r="K25">
        <v>3.5400000000000002E-3</v>
      </c>
      <c r="L25" s="21">
        <f t="shared" si="2"/>
        <v>7.0800000000000004E-3</v>
      </c>
      <c r="M25">
        <v>3.7484500000000001</v>
      </c>
      <c r="N25">
        <v>7.059E-2</v>
      </c>
      <c r="O25" s="21">
        <f t="shared" si="3"/>
        <v>0.14118</v>
      </c>
      <c r="Q25">
        <v>1596.2</v>
      </c>
      <c r="R25">
        <v>33.06</v>
      </c>
      <c r="S25">
        <v>1571.2</v>
      </c>
      <c r="T25">
        <v>17.88</v>
      </c>
      <c r="U25">
        <v>1581.8</v>
      </c>
      <c r="V25">
        <v>15.09</v>
      </c>
      <c r="X25" s="23" t="e">
        <f ca="1">[1]!Age7corr(J25,G25,AA25)</f>
        <v>#NAME?</v>
      </c>
      <c r="Y25" s="23">
        <f t="shared" si="4"/>
        <v>17.88</v>
      </c>
      <c r="Z25" s="23"/>
      <c r="AA25" s="23">
        <f t="shared" si="5"/>
        <v>0.97140799999999994</v>
      </c>
      <c r="AC25" s="29">
        <f t="shared" si="6"/>
        <v>1596.2</v>
      </c>
      <c r="AD25" s="29">
        <f t="shared" si="6"/>
        <v>33.06</v>
      </c>
      <c r="AE25" s="29" t="e">
        <f t="shared" ca="1" si="7"/>
        <v>#NAME?</v>
      </c>
      <c r="AF25" s="29">
        <f t="shared" si="8"/>
        <v>17.88</v>
      </c>
      <c r="AG25" s="29">
        <f t="shared" si="8"/>
        <v>1581.8</v>
      </c>
      <c r="AH25" s="29">
        <f t="shared" si="8"/>
        <v>15.09</v>
      </c>
      <c r="AI25" s="29"/>
      <c r="AJ25" s="30" t="e">
        <f t="shared" ca="1" si="9"/>
        <v>#NAME?</v>
      </c>
      <c r="AK25" s="30" t="e">
        <f t="shared" ca="1" si="10"/>
        <v>#NAME?</v>
      </c>
      <c r="AL25" s="21"/>
      <c r="AM25" s="29" t="e">
        <f t="shared" ca="1" si="11"/>
        <v>#NAME?</v>
      </c>
      <c r="AN25" s="29" t="e">
        <f t="shared" ca="1" si="12"/>
        <v>#NAME?</v>
      </c>
      <c r="AO25" s="29" t="e">
        <f t="shared" ca="1" si="13"/>
        <v>#NAME?</v>
      </c>
    </row>
    <row r="26" spans="1:41">
      <c r="A26" t="s">
        <v>124</v>
      </c>
      <c r="D26" s="21"/>
      <c r="E26" s="21"/>
      <c r="F26" s="21"/>
      <c r="G26">
        <v>8.0960000000000004E-2</v>
      </c>
      <c r="H26">
        <v>1.5499999999999999E-3</v>
      </c>
      <c r="I26" s="21">
        <f t="shared" si="1"/>
        <v>3.0999999999999999E-3</v>
      </c>
      <c r="J26">
        <v>0.20338000000000001</v>
      </c>
      <c r="K26">
        <v>2.5300000000000001E-3</v>
      </c>
      <c r="L26" s="21">
        <f t="shared" si="2"/>
        <v>5.0600000000000003E-3</v>
      </c>
      <c r="M26">
        <v>2.2700900000000002</v>
      </c>
      <c r="N26">
        <v>4.4769999999999997E-2</v>
      </c>
      <c r="O26" s="21">
        <f t="shared" si="3"/>
        <v>8.9539999999999995E-2</v>
      </c>
      <c r="Q26">
        <v>1220.5</v>
      </c>
      <c r="R26">
        <v>37.229999999999997</v>
      </c>
      <c r="S26">
        <v>1193.5</v>
      </c>
      <c r="T26">
        <v>13.56</v>
      </c>
      <c r="U26">
        <v>1203</v>
      </c>
      <c r="V26">
        <v>13.9</v>
      </c>
      <c r="X26" s="23" t="e">
        <f ca="1">[1]!Age7corr(J26,G26,AA26)</f>
        <v>#NAME?</v>
      </c>
      <c r="Y26" s="23">
        <f t="shared" si="4"/>
        <v>13.56</v>
      </c>
      <c r="Z26" s="23"/>
      <c r="AA26" s="23">
        <f t="shared" si="5"/>
        <v>0.937415</v>
      </c>
      <c r="AC26" s="29">
        <f t="shared" si="6"/>
        <v>1220.5</v>
      </c>
      <c r="AD26" s="29">
        <f t="shared" si="6"/>
        <v>37.229999999999997</v>
      </c>
      <c r="AE26" s="29" t="e">
        <f t="shared" ca="1" si="7"/>
        <v>#NAME?</v>
      </c>
      <c r="AF26" s="29">
        <f t="shared" si="8"/>
        <v>13.56</v>
      </c>
      <c r="AG26" s="29">
        <f t="shared" si="8"/>
        <v>1203</v>
      </c>
      <c r="AH26" s="29">
        <f t="shared" si="8"/>
        <v>13.9</v>
      </c>
      <c r="AI26" s="29"/>
      <c r="AJ26" s="30" t="e">
        <f t="shared" ca="1" si="9"/>
        <v>#NAME?</v>
      </c>
      <c r="AK26" s="30" t="e">
        <f t="shared" ca="1" si="10"/>
        <v>#NAME?</v>
      </c>
      <c r="AL26" s="21"/>
      <c r="AM26" s="29" t="e">
        <f t="shared" ca="1" si="11"/>
        <v>#NAME?</v>
      </c>
      <c r="AN26" s="29" t="e">
        <f t="shared" ca="1" si="12"/>
        <v>#NAME?</v>
      </c>
      <c r="AO26" s="29" t="e">
        <f t="shared" ca="1" si="13"/>
        <v>#NAME?</v>
      </c>
    </row>
    <row r="27" spans="1:41">
      <c r="A27" t="s">
        <v>125</v>
      </c>
      <c r="D27" s="21"/>
      <c r="E27" s="21"/>
      <c r="F27" s="21"/>
      <c r="G27">
        <v>6.948E-2</v>
      </c>
      <c r="H27">
        <v>1.31E-3</v>
      </c>
      <c r="I27" s="21">
        <f t="shared" si="1"/>
        <v>2.6199999999999999E-3</v>
      </c>
      <c r="J27">
        <v>6.8599999999999994E-2</v>
      </c>
      <c r="K27">
        <v>8.8000000000000003E-4</v>
      </c>
      <c r="L27" s="21">
        <f t="shared" si="2"/>
        <v>1.7600000000000001E-3</v>
      </c>
      <c r="M27">
        <v>0.65715000000000001</v>
      </c>
      <c r="N27">
        <v>1.289E-2</v>
      </c>
      <c r="O27" s="21">
        <f t="shared" si="3"/>
        <v>2.5780000000000001E-2</v>
      </c>
      <c r="Q27">
        <v>913.1</v>
      </c>
      <c r="R27">
        <v>38.26</v>
      </c>
      <c r="S27">
        <v>427.7</v>
      </c>
      <c r="T27">
        <v>5.28</v>
      </c>
      <c r="U27">
        <v>512.9</v>
      </c>
      <c r="V27">
        <v>7.9</v>
      </c>
      <c r="X27" s="23" t="e">
        <f ca="1">[1]!Age7corr(J27,G27,AA27)</f>
        <v>#NAME?</v>
      </c>
      <c r="Y27" s="23">
        <f t="shared" si="4"/>
        <v>5.28</v>
      </c>
      <c r="Z27" s="23"/>
      <c r="AA27" s="23">
        <f t="shared" si="5"/>
        <v>0.86849299999999996</v>
      </c>
      <c r="AC27" s="29">
        <f t="shared" si="6"/>
        <v>913.1</v>
      </c>
      <c r="AD27" s="29">
        <f t="shared" si="6"/>
        <v>38.26</v>
      </c>
      <c r="AE27" s="29" t="e">
        <f t="shared" ca="1" si="7"/>
        <v>#NAME?</v>
      </c>
      <c r="AF27" s="29">
        <f t="shared" si="8"/>
        <v>5.28</v>
      </c>
      <c r="AG27" s="29">
        <f t="shared" si="8"/>
        <v>512.9</v>
      </c>
      <c r="AH27" s="29">
        <f t="shared" si="8"/>
        <v>7.9</v>
      </c>
      <c r="AI27" s="29"/>
      <c r="AJ27" s="30" t="e">
        <f t="shared" ca="1" si="9"/>
        <v>#NAME?</v>
      </c>
      <c r="AK27" s="30" t="e">
        <f t="shared" ca="1" si="10"/>
        <v>#NAME?</v>
      </c>
      <c r="AL27" s="21"/>
      <c r="AM27" s="29" t="e">
        <f t="shared" ca="1" si="11"/>
        <v>#NAME?</v>
      </c>
      <c r="AN27" s="29" t="e">
        <f t="shared" ca="1" si="12"/>
        <v>#NAME?</v>
      </c>
      <c r="AO27" s="29" t="e">
        <f t="shared" ca="1" si="13"/>
        <v>#NAME?</v>
      </c>
    </row>
    <row r="28" spans="1:41">
      <c r="A28" t="s">
        <v>126</v>
      </c>
      <c r="D28" s="21"/>
      <c r="E28" s="21"/>
      <c r="F28" s="21"/>
      <c r="G28">
        <v>9.8659999999999998E-2</v>
      </c>
      <c r="H28">
        <v>1.66E-3</v>
      </c>
      <c r="I28" s="21">
        <f t="shared" si="1"/>
        <v>3.32E-3</v>
      </c>
      <c r="J28">
        <v>0.29464000000000001</v>
      </c>
      <c r="K28">
        <v>3.7000000000000002E-3</v>
      </c>
      <c r="L28" s="21">
        <f t="shared" si="2"/>
        <v>7.4000000000000003E-3</v>
      </c>
      <c r="M28">
        <v>4.0077199999999999</v>
      </c>
      <c r="N28">
        <v>7.1480000000000002E-2</v>
      </c>
      <c r="O28" s="21">
        <f t="shared" si="3"/>
        <v>0.14296</v>
      </c>
      <c r="Q28">
        <v>1599</v>
      </c>
      <c r="R28">
        <v>31.11</v>
      </c>
      <c r="S28">
        <v>1664.7</v>
      </c>
      <c r="T28">
        <v>18.420000000000002</v>
      </c>
      <c r="U28">
        <v>1635.8</v>
      </c>
      <c r="V28">
        <v>14.49</v>
      </c>
      <c r="X28" s="23" t="e">
        <f ca="1">[1]!Age7corr(J28,G28,AA28)</f>
        <v>#NAME?</v>
      </c>
      <c r="Y28" s="23">
        <f t="shared" si="4"/>
        <v>18.420000000000002</v>
      </c>
      <c r="Z28" s="23"/>
      <c r="AA28" s="23">
        <f t="shared" si="5"/>
        <v>0.979823</v>
      </c>
      <c r="AC28" s="29">
        <f t="shared" si="6"/>
        <v>1599</v>
      </c>
      <c r="AD28" s="29">
        <f t="shared" si="6"/>
        <v>31.11</v>
      </c>
      <c r="AE28" s="29" t="e">
        <f t="shared" ca="1" si="7"/>
        <v>#NAME?</v>
      </c>
      <c r="AF28" s="29">
        <f t="shared" si="8"/>
        <v>18.420000000000002</v>
      </c>
      <c r="AG28" s="29">
        <f t="shared" si="8"/>
        <v>1635.8</v>
      </c>
      <c r="AH28" s="29">
        <f t="shared" si="8"/>
        <v>14.49</v>
      </c>
      <c r="AI28" s="29"/>
      <c r="AJ28" s="30" t="e">
        <f t="shared" ca="1" si="9"/>
        <v>#NAME?</v>
      </c>
      <c r="AK28" s="30" t="e">
        <f t="shared" ca="1" si="10"/>
        <v>#NAME?</v>
      </c>
      <c r="AL28" s="21"/>
      <c r="AM28" s="29" t="e">
        <f t="shared" ca="1" si="11"/>
        <v>#NAME?</v>
      </c>
      <c r="AN28" s="29" t="e">
        <f t="shared" ca="1" si="12"/>
        <v>#NAME?</v>
      </c>
      <c r="AO28" s="29" t="e">
        <f t="shared" ca="1" si="13"/>
        <v>#NAME?</v>
      </c>
    </row>
    <row r="29" spans="1:41">
      <c r="A29" t="s">
        <v>127</v>
      </c>
      <c r="D29" s="21"/>
      <c r="E29" s="21"/>
      <c r="F29" s="21"/>
      <c r="G29">
        <v>6.0539999999999997E-2</v>
      </c>
      <c r="H29">
        <v>1.4499999999999999E-3</v>
      </c>
      <c r="I29" s="21">
        <f t="shared" si="1"/>
        <v>2.8999999999999998E-3</v>
      </c>
      <c r="J29">
        <v>7.6329999999999995E-2</v>
      </c>
      <c r="K29">
        <v>1.0200000000000001E-3</v>
      </c>
      <c r="L29" s="21">
        <f t="shared" si="2"/>
        <v>2.0400000000000001E-3</v>
      </c>
      <c r="M29">
        <v>0.63714000000000004</v>
      </c>
      <c r="N29">
        <v>1.5509999999999999E-2</v>
      </c>
      <c r="O29" s="21">
        <f t="shared" si="3"/>
        <v>3.1019999999999999E-2</v>
      </c>
      <c r="Q29">
        <v>623.1</v>
      </c>
      <c r="R29">
        <v>50.72</v>
      </c>
      <c r="S29">
        <v>474.2</v>
      </c>
      <c r="T29">
        <v>6.11</v>
      </c>
      <c r="U29">
        <v>500.5</v>
      </c>
      <c r="V29">
        <v>9.6199999999999992</v>
      </c>
      <c r="X29" s="23" t="e">
        <f ca="1">[1]!Age7corr(J29,G29,AA29)</f>
        <v>#NAME?</v>
      </c>
      <c r="Y29" s="23">
        <f t="shared" si="4"/>
        <v>6.11</v>
      </c>
      <c r="Z29" s="23"/>
      <c r="AA29" s="23">
        <f t="shared" si="5"/>
        <v>0.87267799999999995</v>
      </c>
      <c r="AC29" s="29">
        <f t="shared" si="6"/>
        <v>623.1</v>
      </c>
      <c r="AD29" s="29">
        <f t="shared" si="6"/>
        <v>50.72</v>
      </c>
      <c r="AE29" s="29" t="e">
        <f t="shared" ca="1" si="7"/>
        <v>#NAME?</v>
      </c>
      <c r="AF29" s="29">
        <f t="shared" si="8"/>
        <v>6.11</v>
      </c>
      <c r="AG29" s="29">
        <f t="shared" si="8"/>
        <v>500.5</v>
      </c>
      <c r="AH29" s="29">
        <f t="shared" si="8"/>
        <v>9.6199999999999992</v>
      </c>
      <c r="AI29" s="29"/>
      <c r="AJ29" s="30" t="e">
        <f t="shared" ca="1" si="9"/>
        <v>#NAME?</v>
      </c>
      <c r="AK29" s="30" t="e">
        <f t="shared" ca="1" si="10"/>
        <v>#NAME?</v>
      </c>
      <c r="AL29" s="21"/>
      <c r="AM29" s="29" t="e">
        <f t="shared" ca="1" si="11"/>
        <v>#NAME?</v>
      </c>
      <c r="AN29" s="29" t="e">
        <f t="shared" ca="1" si="12"/>
        <v>#NAME?</v>
      </c>
      <c r="AO29" s="29" t="e">
        <f t="shared" ca="1" si="13"/>
        <v>#NAME?</v>
      </c>
    </row>
    <row r="30" spans="1:41">
      <c r="A30" t="s">
        <v>128</v>
      </c>
      <c r="D30" s="21"/>
      <c r="E30" s="21"/>
      <c r="F30" s="21"/>
      <c r="G30">
        <v>5.4019999999999999E-2</v>
      </c>
      <c r="H30">
        <v>2.16E-3</v>
      </c>
      <c r="I30" s="21">
        <f t="shared" si="1"/>
        <v>4.3200000000000001E-3</v>
      </c>
      <c r="J30">
        <v>4.7960000000000003E-2</v>
      </c>
      <c r="K30">
        <v>7.2000000000000005E-4</v>
      </c>
      <c r="L30" s="21">
        <f t="shared" si="2"/>
        <v>1.4400000000000001E-3</v>
      </c>
      <c r="M30">
        <v>0.35720000000000002</v>
      </c>
      <c r="N30">
        <v>1.4069999999999999E-2</v>
      </c>
      <c r="O30" s="21">
        <f t="shared" si="3"/>
        <v>2.8139999999999998E-2</v>
      </c>
      <c r="Q30">
        <v>371.7</v>
      </c>
      <c r="R30">
        <v>86.93</v>
      </c>
      <c r="S30">
        <v>302</v>
      </c>
      <c r="T30">
        <v>4.4400000000000004</v>
      </c>
      <c r="U30">
        <v>310.10000000000002</v>
      </c>
      <c r="V30">
        <v>10.53</v>
      </c>
      <c r="X30" s="23" t="e">
        <f ca="1">[1]!Age7corr(J30,G30,AA30)</f>
        <v>#NAME?</v>
      </c>
      <c r="Y30" s="23">
        <f t="shared" si="4"/>
        <v>4.4400000000000004</v>
      </c>
      <c r="Z30" s="23"/>
      <c r="AA30" s="23">
        <f t="shared" si="5"/>
        <v>0.85717999999999994</v>
      </c>
      <c r="AC30" s="29">
        <f t="shared" si="6"/>
        <v>371.7</v>
      </c>
      <c r="AD30" s="29">
        <f t="shared" si="6"/>
        <v>86.93</v>
      </c>
      <c r="AE30" s="29" t="e">
        <f t="shared" ca="1" si="7"/>
        <v>#NAME?</v>
      </c>
      <c r="AF30" s="29">
        <f t="shared" si="8"/>
        <v>4.4400000000000004</v>
      </c>
      <c r="AG30" s="29">
        <f t="shared" si="8"/>
        <v>310.10000000000002</v>
      </c>
      <c r="AH30" s="29">
        <f t="shared" si="8"/>
        <v>10.53</v>
      </c>
      <c r="AI30" s="29"/>
      <c r="AJ30" s="30" t="e">
        <f t="shared" ca="1" si="9"/>
        <v>#NAME?</v>
      </c>
      <c r="AK30" s="30" t="e">
        <f t="shared" ca="1" si="10"/>
        <v>#NAME?</v>
      </c>
      <c r="AL30" s="21"/>
      <c r="AM30" s="29" t="e">
        <f t="shared" ca="1" si="11"/>
        <v>#NAME?</v>
      </c>
      <c r="AN30" s="29" t="e">
        <f t="shared" ca="1" si="12"/>
        <v>#NAME?</v>
      </c>
      <c r="AO30" s="29" t="e">
        <f t="shared" ca="1" si="13"/>
        <v>#NAME?</v>
      </c>
    </row>
    <row r="31" spans="1:41">
      <c r="A31" t="s">
        <v>129</v>
      </c>
      <c r="D31" s="21"/>
      <c r="E31" s="21"/>
      <c r="F31" s="21"/>
      <c r="G31">
        <v>5.67E-2</v>
      </c>
      <c r="H31">
        <v>1.6000000000000001E-3</v>
      </c>
      <c r="I31" s="21">
        <f t="shared" si="1"/>
        <v>3.2000000000000002E-3</v>
      </c>
      <c r="J31">
        <v>4.1860000000000001E-2</v>
      </c>
      <c r="K31">
        <v>5.5999999999999995E-4</v>
      </c>
      <c r="L31" s="21">
        <f t="shared" si="2"/>
        <v>1.1199999999999999E-3</v>
      </c>
      <c r="M31">
        <v>0.32718000000000003</v>
      </c>
      <c r="N31">
        <v>9.2399999999999999E-3</v>
      </c>
      <c r="O31" s="21">
        <f t="shared" si="3"/>
        <v>1.848E-2</v>
      </c>
      <c r="Q31">
        <v>479.2</v>
      </c>
      <c r="R31">
        <v>61.12</v>
      </c>
      <c r="S31">
        <v>264.3</v>
      </c>
      <c r="T31">
        <v>3.49</v>
      </c>
      <c r="U31">
        <v>287.39999999999998</v>
      </c>
      <c r="V31">
        <v>7.07</v>
      </c>
      <c r="X31" s="23" t="e">
        <f ca="1">[1]!Age7corr(J31,G31,AA31)</f>
        <v>#NAME?</v>
      </c>
      <c r="Y31" s="23">
        <f t="shared" si="4"/>
        <v>3.49</v>
      </c>
      <c r="Z31" s="23"/>
      <c r="AA31" s="23">
        <f t="shared" si="5"/>
        <v>0.85378699999999996</v>
      </c>
      <c r="AC31" s="29">
        <f t="shared" si="6"/>
        <v>479.2</v>
      </c>
      <c r="AD31" s="29">
        <f t="shared" si="6"/>
        <v>61.12</v>
      </c>
      <c r="AE31" s="29" t="e">
        <f t="shared" ca="1" si="7"/>
        <v>#NAME?</v>
      </c>
      <c r="AF31" s="29">
        <f t="shared" si="8"/>
        <v>3.49</v>
      </c>
      <c r="AG31" s="29">
        <f t="shared" si="8"/>
        <v>287.39999999999998</v>
      </c>
      <c r="AH31" s="29">
        <f t="shared" si="8"/>
        <v>7.07</v>
      </c>
      <c r="AI31" s="29"/>
      <c r="AJ31" s="30" t="e">
        <f t="shared" ca="1" si="9"/>
        <v>#NAME?</v>
      </c>
      <c r="AK31" s="30" t="e">
        <f t="shared" ca="1" si="10"/>
        <v>#NAME?</v>
      </c>
      <c r="AL31" s="21"/>
      <c r="AM31" s="29" t="e">
        <f t="shared" ca="1" si="11"/>
        <v>#NAME?</v>
      </c>
      <c r="AN31" s="29" t="e">
        <f t="shared" ca="1" si="12"/>
        <v>#NAME?</v>
      </c>
      <c r="AO31" s="29" t="e">
        <f t="shared" ca="1" si="13"/>
        <v>#NAME?</v>
      </c>
    </row>
    <row r="32" spans="1:41">
      <c r="A32" t="s">
        <v>130</v>
      </c>
      <c r="D32" s="21"/>
      <c r="E32" s="21"/>
      <c r="F32" s="21"/>
      <c r="G32">
        <v>5.6279999999999997E-2</v>
      </c>
      <c r="H32">
        <v>1.9400000000000001E-3</v>
      </c>
      <c r="I32" s="21">
        <f t="shared" si="1"/>
        <v>3.8800000000000002E-3</v>
      </c>
      <c r="J32">
        <v>7.1819999999999995E-2</v>
      </c>
      <c r="K32">
        <v>1.07E-3</v>
      </c>
      <c r="L32" s="21">
        <f t="shared" si="2"/>
        <v>2.14E-3</v>
      </c>
      <c r="M32">
        <v>0.55717000000000005</v>
      </c>
      <c r="N32">
        <v>1.9199999999999998E-2</v>
      </c>
      <c r="O32" s="21">
        <f t="shared" si="3"/>
        <v>3.8399999999999997E-2</v>
      </c>
      <c r="Q32">
        <v>462.6</v>
      </c>
      <c r="R32">
        <v>74.95</v>
      </c>
      <c r="S32">
        <v>447.1</v>
      </c>
      <c r="T32">
        <v>6.43</v>
      </c>
      <c r="U32">
        <v>449.7</v>
      </c>
      <c r="V32">
        <v>12.52</v>
      </c>
      <c r="X32" s="23" t="e">
        <f ca="1">[1]!Age7corr(J32,G32,AA32)</f>
        <v>#NAME?</v>
      </c>
      <c r="Y32" s="23">
        <f t="shared" si="4"/>
        <v>6.43</v>
      </c>
      <c r="Z32" s="23"/>
      <c r="AA32" s="23">
        <f t="shared" si="5"/>
        <v>0.87023899999999998</v>
      </c>
      <c r="AC32" s="29">
        <f t="shared" si="6"/>
        <v>462.6</v>
      </c>
      <c r="AD32" s="29">
        <f t="shared" si="6"/>
        <v>74.95</v>
      </c>
      <c r="AE32" s="29" t="e">
        <f t="shared" ca="1" si="7"/>
        <v>#NAME?</v>
      </c>
      <c r="AF32" s="29">
        <f t="shared" si="8"/>
        <v>6.43</v>
      </c>
      <c r="AG32" s="29">
        <f t="shared" si="8"/>
        <v>449.7</v>
      </c>
      <c r="AH32" s="29">
        <f t="shared" si="8"/>
        <v>12.52</v>
      </c>
      <c r="AI32" s="29"/>
      <c r="AJ32" s="30" t="e">
        <f t="shared" ca="1" si="9"/>
        <v>#NAME?</v>
      </c>
      <c r="AK32" s="30" t="e">
        <f t="shared" ca="1" si="10"/>
        <v>#NAME?</v>
      </c>
      <c r="AL32" s="21"/>
      <c r="AM32" s="29" t="e">
        <f t="shared" ca="1" si="11"/>
        <v>#NAME?</v>
      </c>
      <c r="AN32" s="29" t="e">
        <f t="shared" ca="1" si="12"/>
        <v>#NAME?</v>
      </c>
      <c r="AO32" s="29" t="e">
        <f t="shared" ca="1" si="13"/>
        <v>#NAME?</v>
      </c>
    </row>
    <row r="33" spans="1:41">
      <c r="A33" t="s">
        <v>131</v>
      </c>
      <c r="D33" s="21"/>
      <c r="E33" s="21"/>
      <c r="F33" s="21"/>
      <c r="G33">
        <v>5.8650000000000001E-2</v>
      </c>
      <c r="H33">
        <v>1.0399999999999999E-3</v>
      </c>
      <c r="I33" s="21">
        <f t="shared" si="1"/>
        <v>2.0799999999999998E-3</v>
      </c>
      <c r="J33">
        <v>7.9810000000000006E-2</v>
      </c>
      <c r="K33">
        <v>1.01E-3</v>
      </c>
      <c r="L33" s="21">
        <f t="shared" si="2"/>
        <v>2.0200000000000001E-3</v>
      </c>
      <c r="M33">
        <v>0.64532</v>
      </c>
      <c r="N33">
        <v>1.209E-2</v>
      </c>
      <c r="O33" s="21">
        <f t="shared" si="3"/>
        <v>2.418E-2</v>
      </c>
      <c r="Q33">
        <v>554.20000000000005</v>
      </c>
      <c r="R33">
        <v>38.840000000000003</v>
      </c>
      <c r="S33">
        <v>495</v>
      </c>
      <c r="T33">
        <v>6.05</v>
      </c>
      <c r="U33">
        <v>505.6</v>
      </c>
      <c r="V33">
        <v>7.46</v>
      </c>
      <c r="X33" s="23" t="e">
        <f ca="1">[1]!Age7corr(J33,G33,AA33)</f>
        <v>#NAME?</v>
      </c>
      <c r="Y33" s="23">
        <f t="shared" si="4"/>
        <v>6.05</v>
      </c>
      <c r="Z33" s="23"/>
      <c r="AA33" s="23">
        <f t="shared" si="5"/>
        <v>0.87454999999999994</v>
      </c>
      <c r="AC33" s="29">
        <f t="shared" si="6"/>
        <v>554.20000000000005</v>
      </c>
      <c r="AD33" s="29">
        <f t="shared" si="6"/>
        <v>38.840000000000003</v>
      </c>
      <c r="AE33" s="29" t="e">
        <f t="shared" ca="1" si="7"/>
        <v>#NAME?</v>
      </c>
      <c r="AF33" s="29">
        <f t="shared" si="8"/>
        <v>6.05</v>
      </c>
      <c r="AG33" s="29">
        <f t="shared" si="8"/>
        <v>505.6</v>
      </c>
      <c r="AH33" s="29">
        <f t="shared" si="8"/>
        <v>7.46</v>
      </c>
      <c r="AI33" s="29"/>
      <c r="AJ33" s="30" t="e">
        <f t="shared" ca="1" si="9"/>
        <v>#NAME?</v>
      </c>
      <c r="AK33" s="30" t="e">
        <f t="shared" ca="1" si="10"/>
        <v>#NAME?</v>
      </c>
      <c r="AL33" s="21"/>
      <c r="AM33" s="29" t="e">
        <f t="shared" ca="1" si="11"/>
        <v>#NAME?</v>
      </c>
      <c r="AN33" s="29" t="e">
        <f t="shared" ca="1" si="12"/>
        <v>#NAME?</v>
      </c>
      <c r="AO33" s="29" t="e">
        <f t="shared" ca="1" si="13"/>
        <v>#NAME?</v>
      </c>
    </row>
    <row r="34" spans="1:41">
      <c r="A34" t="s">
        <v>132</v>
      </c>
      <c r="D34" s="21"/>
      <c r="E34" s="21"/>
      <c r="F34" s="21"/>
      <c r="G34">
        <v>5.2940000000000001E-2</v>
      </c>
      <c r="H34">
        <v>1.2999999999999999E-3</v>
      </c>
      <c r="I34" s="21">
        <f t="shared" si="1"/>
        <v>2.5999999999999999E-3</v>
      </c>
      <c r="J34">
        <v>5.0619999999999998E-2</v>
      </c>
      <c r="K34">
        <v>6.7000000000000002E-4</v>
      </c>
      <c r="L34" s="21">
        <f t="shared" si="2"/>
        <v>1.34E-3</v>
      </c>
      <c r="M34">
        <v>0.36947999999999998</v>
      </c>
      <c r="N34">
        <v>9.1999999999999998E-3</v>
      </c>
      <c r="O34" s="21">
        <f t="shared" si="3"/>
        <v>1.84E-2</v>
      </c>
      <c r="Q34">
        <v>326.3</v>
      </c>
      <c r="R34">
        <v>54.66</v>
      </c>
      <c r="S34">
        <v>318.3</v>
      </c>
      <c r="T34">
        <v>4.1100000000000003</v>
      </c>
      <c r="U34">
        <v>319.3</v>
      </c>
      <c r="V34">
        <v>6.82</v>
      </c>
      <c r="X34" s="23" t="e">
        <f ca="1">[1]!Age7corr(J34,G34,AA34)</f>
        <v>#NAME?</v>
      </c>
      <c r="Y34" s="23">
        <f t="shared" si="4"/>
        <v>4.1100000000000003</v>
      </c>
      <c r="Z34" s="23"/>
      <c r="AA34" s="23">
        <f t="shared" si="5"/>
        <v>0.85864699999999994</v>
      </c>
      <c r="AC34" s="29">
        <f t="shared" si="6"/>
        <v>326.3</v>
      </c>
      <c r="AD34" s="29">
        <f t="shared" si="6"/>
        <v>54.66</v>
      </c>
      <c r="AE34" s="29" t="e">
        <f t="shared" ca="1" si="7"/>
        <v>#NAME?</v>
      </c>
      <c r="AF34" s="29">
        <f t="shared" si="8"/>
        <v>4.1100000000000003</v>
      </c>
      <c r="AG34" s="29">
        <f t="shared" si="8"/>
        <v>319.3</v>
      </c>
      <c r="AH34" s="29">
        <f t="shared" si="8"/>
        <v>6.82</v>
      </c>
      <c r="AI34" s="29"/>
      <c r="AJ34" s="30" t="e">
        <f t="shared" ca="1" si="9"/>
        <v>#NAME?</v>
      </c>
      <c r="AK34" s="30" t="e">
        <f t="shared" ca="1" si="10"/>
        <v>#NAME?</v>
      </c>
      <c r="AL34" s="21"/>
      <c r="AM34" s="29" t="e">
        <f t="shared" ca="1" si="11"/>
        <v>#NAME?</v>
      </c>
      <c r="AN34" s="29" t="e">
        <f t="shared" ca="1" si="12"/>
        <v>#NAME?</v>
      </c>
      <c r="AO34" s="29" t="e">
        <f t="shared" ca="1" si="13"/>
        <v>#NAME?</v>
      </c>
    </row>
    <row r="35" spans="1:41">
      <c r="A35" t="s">
        <v>133</v>
      </c>
      <c r="D35" s="21"/>
      <c r="E35" s="21"/>
      <c r="F35" s="21"/>
      <c r="G35">
        <v>5.2549999999999999E-2</v>
      </c>
      <c r="H35">
        <v>1.17E-3</v>
      </c>
      <c r="I35" s="21">
        <f t="shared" si="1"/>
        <v>2.3400000000000001E-3</v>
      </c>
      <c r="J35">
        <v>4.9919999999999999E-2</v>
      </c>
      <c r="K35">
        <v>6.6E-4</v>
      </c>
      <c r="L35" s="21">
        <f t="shared" si="2"/>
        <v>1.32E-3</v>
      </c>
      <c r="M35">
        <v>0.36162</v>
      </c>
      <c r="N35">
        <v>8.3099999999999997E-3</v>
      </c>
      <c r="O35" s="21">
        <f t="shared" si="3"/>
        <v>1.6619999999999999E-2</v>
      </c>
      <c r="Q35">
        <v>309.2</v>
      </c>
      <c r="R35">
        <v>50</v>
      </c>
      <c r="S35">
        <v>314</v>
      </c>
      <c r="T35">
        <v>4.05</v>
      </c>
      <c r="U35">
        <v>313.39999999999998</v>
      </c>
      <c r="V35">
        <v>6.19</v>
      </c>
      <c r="X35" s="23" t="e">
        <f ca="1">[1]!Age7corr(J35,G35,AA35)</f>
        <v>#NAME?</v>
      </c>
      <c r="Y35" s="23">
        <f t="shared" si="4"/>
        <v>4.05</v>
      </c>
      <c r="Z35" s="23"/>
      <c r="AA35" s="23">
        <f t="shared" si="5"/>
        <v>0.85825999999999991</v>
      </c>
      <c r="AC35" s="29">
        <f t="shared" si="6"/>
        <v>309.2</v>
      </c>
      <c r="AD35" s="29">
        <f t="shared" si="6"/>
        <v>50</v>
      </c>
      <c r="AE35" s="29" t="e">
        <f t="shared" ca="1" si="7"/>
        <v>#NAME?</v>
      </c>
      <c r="AF35" s="29">
        <f t="shared" si="8"/>
        <v>4.05</v>
      </c>
      <c r="AG35" s="29">
        <f t="shared" si="8"/>
        <v>313.39999999999998</v>
      </c>
      <c r="AH35" s="29">
        <f t="shared" si="8"/>
        <v>6.19</v>
      </c>
      <c r="AI35" s="29"/>
      <c r="AJ35" s="30" t="e">
        <f t="shared" ca="1" si="9"/>
        <v>#NAME?</v>
      </c>
      <c r="AK35" s="30" t="e">
        <f t="shared" ca="1" si="10"/>
        <v>#NAME?</v>
      </c>
      <c r="AL35" s="21"/>
      <c r="AM35" s="29" t="e">
        <f t="shared" ca="1" si="11"/>
        <v>#NAME?</v>
      </c>
      <c r="AN35" s="29" t="e">
        <f t="shared" ca="1" si="12"/>
        <v>#NAME?</v>
      </c>
      <c r="AO35" s="29" t="e">
        <f t="shared" ca="1" si="13"/>
        <v>#NAME?</v>
      </c>
    </row>
    <row r="36" spans="1:41">
      <c r="A36" t="s">
        <v>134</v>
      </c>
      <c r="D36" s="21"/>
      <c r="E36" s="21"/>
      <c r="F36" s="21"/>
      <c r="G36">
        <v>9.554E-2</v>
      </c>
      <c r="H36">
        <v>1.9E-3</v>
      </c>
      <c r="I36" s="21">
        <f t="shared" si="1"/>
        <v>3.8E-3</v>
      </c>
      <c r="J36">
        <v>0.26067000000000001</v>
      </c>
      <c r="K36">
        <v>3.3999999999999998E-3</v>
      </c>
      <c r="L36" s="21">
        <f t="shared" si="2"/>
        <v>6.7999999999999996E-3</v>
      </c>
      <c r="M36">
        <v>3.4333</v>
      </c>
      <c r="N36">
        <v>7.1169999999999997E-2</v>
      </c>
      <c r="O36" s="21">
        <f t="shared" si="3"/>
        <v>0.14233999999999999</v>
      </c>
      <c r="Q36">
        <v>1538.7</v>
      </c>
      <c r="R36">
        <v>36.979999999999997</v>
      </c>
      <c r="S36">
        <v>1493.3</v>
      </c>
      <c r="T36">
        <v>17.399999999999999</v>
      </c>
      <c r="U36">
        <v>1512.1</v>
      </c>
      <c r="V36">
        <v>16.3</v>
      </c>
      <c r="X36" s="23" t="e">
        <f ca="1">[1]!Age7corr(J36,G36,AA36)</f>
        <v>#NAME?</v>
      </c>
      <c r="Y36" s="23">
        <f t="shared" si="4"/>
        <v>17.399999999999999</v>
      </c>
      <c r="Z36" s="23"/>
      <c r="AA36" s="23">
        <f t="shared" si="5"/>
        <v>0.96439699999999995</v>
      </c>
      <c r="AC36" s="29">
        <f t="shared" si="6"/>
        <v>1538.7</v>
      </c>
      <c r="AD36" s="29">
        <f t="shared" si="6"/>
        <v>36.979999999999997</v>
      </c>
      <c r="AE36" s="29" t="e">
        <f t="shared" ca="1" si="7"/>
        <v>#NAME?</v>
      </c>
      <c r="AF36" s="29">
        <f t="shared" si="8"/>
        <v>17.399999999999999</v>
      </c>
      <c r="AG36" s="29">
        <f t="shared" si="8"/>
        <v>1512.1</v>
      </c>
      <c r="AH36" s="29">
        <f t="shared" si="8"/>
        <v>16.3</v>
      </c>
      <c r="AI36" s="29"/>
      <c r="AJ36" s="30" t="e">
        <f t="shared" ca="1" si="9"/>
        <v>#NAME?</v>
      </c>
      <c r="AK36" s="30" t="e">
        <f t="shared" ca="1" si="10"/>
        <v>#NAME?</v>
      </c>
      <c r="AL36" s="21"/>
      <c r="AM36" s="29" t="e">
        <f t="shared" ca="1" si="11"/>
        <v>#NAME?</v>
      </c>
      <c r="AN36" s="29" t="e">
        <f t="shared" ca="1" si="12"/>
        <v>#NAME?</v>
      </c>
      <c r="AO36" s="29" t="e">
        <f t="shared" ca="1" si="13"/>
        <v>#NAME?</v>
      </c>
    </row>
    <row r="37" spans="1:41">
      <c r="A37" t="s">
        <v>135</v>
      </c>
      <c r="D37" s="21"/>
      <c r="E37" s="21"/>
      <c r="F37" s="21"/>
      <c r="G37">
        <v>5.2670000000000002E-2</v>
      </c>
      <c r="H37">
        <v>1.2099999999999999E-3</v>
      </c>
      <c r="I37" s="21">
        <f t="shared" si="1"/>
        <v>2.4199999999999998E-3</v>
      </c>
      <c r="J37">
        <v>3.8289999999999998E-2</v>
      </c>
      <c r="K37">
        <v>4.8999999999999998E-4</v>
      </c>
      <c r="L37" s="21">
        <f t="shared" si="2"/>
        <v>9.7999999999999997E-4</v>
      </c>
      <c r="M37">
        <v>0.27805999999999997</v>
      </c>
      <c r="N37">
        <v>6.4900000000000001E-3</v>
      </c>
      <c r="O37" s="21">
        <f t="shared" si="3"/>
        <v>1.298E-2</v>
      </c>
      <c r="Q37">
        <v>314.5</v>
      </c>
      <c r="R37">
        <v>51.49</v>
      </c>
      <c r="S37">
        <v>242.2</v>
      </c>
      <c r="T37">
        <v>3.03</v>
      </c>
      <c r="U37">
        <v>249.1</v>
      </c>
      <c r="V37">
        <v>5.15</v>
      </c>
      <c r="X37" s="23" t="e">
        <f ca="1">[1]!Age7corr(J37,G37,AA37)</f>
        <v>#NAME?</v>
      </c>
      <c r="Y37" s="23">
        <f t="shared" si="4"/>
        <v>3.03</v>
      </c>
      <c r="Z37" s="23"/>
      <c r="AA37" s="23">
        <f t="shared" si="5"/>
        <v>0.85179799999999994</v>
      </c>
      <c r="AC37" s="29">
        <f t="shared" si="6"/>
        <v>314.5</v>
      </c>
      <c r="AD37" s="29">
        <f t="shared" si="6"/>
        <v>51.49</v>
      </c>
      <c r="AE37" s="29" t="e">
        <f t="shared" ca="1" si="7"/>
        <v>#NAME?</v>
      </c>
      <c r="AF37" s="29">
        <f t="shared" si="8"/>
        <v>3.03</v>
      </c>
      <c r="AG37" s="29">
        <f t="shared" si="8"/>
        <v>249.1</v>
      </c>
      <c r="AH37" s="29">
        <f t="shared" si="8"/>
        <v>5.15</v>
      </c>
      <c r="AI37" s="29"/>
      <c r="AJ37" s="30" t="e">
        <f t="shared" ca="1" si="9"/>
        <v>#NAME?</v>
      </c>
      <c r="AK37" s="30" t="e">
        <f t="shared" ca="1" si="10"/>
        <v>#NAME?</v>
      </c>
      <c r="AL37" s="21"/>
      <c r="AM37" s="29" t="e">
        <f t="shared" ca="1" si="11"/>
        <v>#NAME?</v>
      </c>
      <c r="AN37" s="29" t="e">
        <f t="shared" ca="1" si="12"/>
        <v>#NAME?</v>
      </c>
      <c r="AO37" s="29" t="e">
        <f t="shared" ca="1" si="13"/>
        <v>#NAME?</v>
      </c>
    </row>
    <row r="38" spans="1:41">
      <c r="A38" t="s">
        <v>136</v>
      </c>
      <c r="D38" s="21"/>
      <c r="E38" s="21"/>
      <c r="F38" s="21"/>
      <c r="G38">
        <v>5.9209999999999999E-2</v>
      </c>
      <c r="H38">
        <v>1.8699999999999999E-3</v>
      </c>
      <c r="I38" s="21">
        <f t="shared" si="1"/>
        <v>3.7399999999999998E-3</v>
      </c>
      <c r="J38">
        <v>4.8619999999999997E-2</v>
      </c>
      <c r="K38">
        <v>7.1000000000000002E-4</v>
      </c>
      <c r="L38" s="21">
        <f t="shared" si="2"/>
        <v>1.42E-3</v>
      </c>
      <c r="M38">
        <v>0.39684999999999998</v>
      </c>
      <c r="N38">
        <v>1.259E-2</v>
      </c>
      <c r="O38" s="21">
        <f t="shared" si="3"/>
        <v>2.5180000000000001E-2</v>
      </c>
      <c r="Q38">
        <v>574.70000000000005</v>
      </c>
      <c r="R38">
        <v>67.180000000000007</v>
      </c>
      <c r="S38">
        <v>306</v>
      </c>
      <c r="T38">
        <v>4.3899999999999997</v>
      </c>
      <c r="U38">
        <v>339.4</v>
      </c>
      <c r="V38">
        <v>9.15</v>
      </c>
      <c r="X38" s="23" t="e">
        <f ca="1">[1]!Age7corr(J38,G38,AA38)</f>
        <v>#NAME?</v>
      </c>
      <c r="Y38" s="23">
        <f t="shared" si="4"/>
        <v>4.3899999999999997</v>
      </c>
      <c r="Z38" s="23"/>
      <c r="AA38" s="23">
        <f t="shared" si="5"/>
        <v>0.85753999999999997</v>
      </c>
      <c r="AC38" s="29">
        <f t="shared" si="6"/>
        <v>574.70000000000005</v>
      </c>
      <c r="AD38" s="29">
        <f t="shared" si="6"/>
        <v>67.180000000000007</v>
      </c>
      <c r="AE38" s="29" t="e">
        <f t="shared" ca="1" si="7"/>
        <v>#NAME?</v>
      </c>
      <c r="AF38" s="29">
        <f t="shared" si="8"/>
        <v>4.3899999999999997</v>
      </c>
      <c r="AG38" s="29">
        <f t="shared" si="8"/>
        <v>339.4</v>
      </c>
      <c r="AH38" s="29">
        <f t="shared" si="8"/>
        <v>9.15</v>
      </c>
      <c r="AI38" s="29"/>
      <c r="AJ38" s="30" t="e">
        <f t="shared" ca="1" si="9"/>
        <v>#NAME?</v>
      </c>
      <c r="AK38" s="30" t="e">
        <f t="shared" ca="1" si="10"/>
        <v>#NAME?</v>
      </c>
      <c r="AL38" s="21"/>
      <c r="AM38" s="29" t="e">
        <f t="shared" ca="1" si="11"/>
        <v>#NAME?</v>
      </c>
      <c r="AN38" s="29" t="e">
        <f t="shared" ca="1" si="12"/>
        <v>#NAME?</v>
      </c>
      <c r="AO38" s="29" t="e">
        <f t="shared" ca="1" si="13"/>
        <v>#NAME?</v>
      </c>
    </row>
    <row r="39" spans="1:41">
      <c r="A39" t="s">
        <v>137</v>
      </c>
      <c r="D39" s="21"/>
      <c r="E39" s="21"/>
      <c r="F39" s="21"/>
      <c r="G39">
        <v>5.6689999999999997E-2</v>
      </c>
      <c r="H39">
        <v>1.49E-3</v>
      </c>
      <c r="I39" s="21">
        <f t="shared" si="1"/>
        <v>2.98E-3</v>
      </c>
      <c r="J39">
        <v>7.7280000000000001E-2</v>
      </c>
      <c r="K39">
        <v>1.07E-3</v>
      </c>
      <c r="L39" s="21">
        <f t="shared" si="2"/>
        <v>2.14E-3</v>
      </c>
      <c r="M39">
        <v>0.60394000000000003</v>
      </c>
      <c r="N39">
        <v>1.6160000000000001E-2</v>
      </c>
      <c r="O39" s="21">
        <f t="shared" si="3"/>
        <v>3.2320000000000002E-2</v>
      </c>
      <c r="Q39">
        <v>478.8</v>
      </c>
      <c r="R39">
        <v>57.32</v>
      </c>
      <c r="S39">
        <v>479.8</v>
      </c>
      <c r="T39">
        <v>6.38</v>
      </c>
      <c r="U39">
        <v>479.7</v>
      </c>
      <c r="V39">
        <v>10.23</v>
      </c>
      <c r="X39" s="23" t="e">
        <f ca="1">[1]!Age7corr(J39,G39,AA39)</f>
        <v>#NAME?</v>
      </c>
      <c r="Y39" s="23">
        <f t="shared" si="4"/>
        <v>6.38</v>
      </c>
      <c r="Z39" s="23"/>
      <c r="AA39" s="23">
        <f t="shared" si="5"/>
        <v>0.87318200000000001</v>
      </c>
      <c r="AC39" s="29">
        <f t="shared" si="6"/>
        <v>478.8</v>
      </c>
      <c r="AD39" s="29">
        <f t="shared" si="6"/>
        <v>57.32</v>
      </c>
      <c r="AE39" s="29" t="e">
        <f t="shared" ca="1" si="7"/>
        <v>#NAME?</v>
      </c>
      <c r="AF39" s="29">
        <f t="shared" si="8"/>
        <v>6.38</v>
      </c>
      <c r="AG39" s="29">
        <f t="shared" si="8"/>
        <v>479.7</v>
      </c>
      <c r="AH39" s="29">
        <f t="shared" si="8"/>
        <v>10.23</v>
      </c>
      <c r="AI39" s="29"/>
      <c r="AJ39" s="30" t="e">
        <f t="shared" ca="1" si="9"/>
        <v>#NAME?</v>
      </c>
      <c r="AK39" s="30" t="e">
        <f t="shared" ca="1" si="10"/>
        <v>#NAME?</v>
      </c>
      <c r="AL39" s="21"/>
      <c r="AM39" s="29" t="e">
        <f t="shared" ca="1" si="11"/>
        <v>#NAME?</v>
      </c>
      <c r="AN39" s="29" t="e">
        <f t="shared" ca="1" si="12"/>
        <v>#NAME?</v>
      </c>
      <c r="AO39" s="29" t="e">
        <f t="shared" ca="1" si="13"/>
        <v>#NAME?</v>
      </c>
    </row>
    <row r="40" spans="1:41">
      <c r="A40" t="s">
        <v>138</v>
      </c>
      <c r="D40" s="21"/>
      <c r="E40" s="21"/>
      <c r="F40" s="21"/>
      <c r="G40">
        <v>7.4690000000000006E-2</v>
      </c>
      <c r="H40">
        <v>3.16E-3</v>
      </c>
      <c r="I40" s="21">
        <f t="shared" si="1"/>
        <v>6.3200000000000001E-3</v>
      </c>
      <c r="J40">
        <v>4.7640000000000002E-2</v>
      </c>
      <c r="K40">
        <v>7.3999999999999999E-4</v>
      </c>
      <c r="L40" s="21">
        <f t="shared" si="2"/>
        <v>1.48E-3</v>
      </c>
      <c r="M40">
        <v>0.49048999999999998</v>
      </c>
      <c r="N40">
        <v>2.034E-2</v>
      </c>
      <c r="O40" s="21">
        <f t="shared" si="3"/>
        <v>4.0680000000000001E-2</v>
      </c>
      <c r="Q40">
        <v>1060.2</v>
      </c>
      <c r="R40">
        <v>82.75</v>
      </c>
      <c r="S40">
        <v>300</v>
      </c>
      <c r="T40">
        <v>4.5599999999999996</v>
      </c>
      <c r="U40">
        <v>405.2</v>
      </c>
      <c r="V40">
        <v>13.86</v>
      </c>
      <c r="X40" s="23" t="e">
        <f ca="1">[1]!Age7corr(J40,G40,AA40)</f>
        <v>#NAME?</v>
      </c>
      <c r="Y40" s="23">
        <f t="shared" si="4"/>
        <v>4.5599999999999996</v>
      </c>
      <c r="Z40" s="23"/>
      <c r="AA40" s="23">
        <f t="shared" si="5"/>
        <v>0.85699999999999998</v>
      </c>
      <c r="AC40" s="29">
        <f t="shared" si="6"/>
        <v>1060.2</v>
      </c>
      <c r="AD40" s="29">
        <f t="shared" si="6"/>
        <v>82.75</v>
      </c>
      <c r="AE40" s="29" t="e">
        <f t="shared" ca="1" si="7"/>
        <v>#NAME?</v>
      </c>
      <c r="AF40" s="29">
        <f t="shared" si="8"/>
        <v>4.5599999999999996</v>
      </c>
      <c r="AG40" s="29">
        <f t="shared" si="8"/>
        <v>405.2</v>
      </c>
      <c r="AH40" s="29">
        <f t="shared" si="8"/>
        <v>13.86</v>
      </c>
      <c r="AI40" s="29"/>
      <c r="AJ40" s="30" t="e">
        <f t="shared" ca="1" si="9"/>
        <v>#NAME?</v>
      </c>
      <c r="AK40" s="30" t="e">
        <f t="shared" ca="1" si="10"/>
        <v>#NAME?</v>
      </c>
      <c r="AL40" s="21"/>
      <c r="AM40" s="29" t="e">
        <f t="shared" ca="1" si="11"/>
        <v>#NAME?</v>
      </c>
      <c r="AN40" s="29" t="e">
        <f t="shared" ca="1" si="12"/>
        <v>#NAME?</v>
      </c>
      <c r="AO40" s="29" t="e">
        <f t="shared" ca="1" si="13"/>
        <v>#NAME?</v>
      </c>
    </row>
    <row r="41" spans="1:41">
      <c r="A41" t="s">
        <v>139</v>
      </c>
      <c r="D41" s="21"/>
      <c r="E41" s="21"/>
      <c r="F41" s="21"/>
      <c r="G41">
        <v>5.3409999999999999E-2</v>
      </c>
      <c r="H41">
        <v>2.2300000000000002E-3</v>
      </c>
      <c r="I41" s="21">
        <f t="shared" si="1"/>
        <v>4.4600000000000004E-3</v>
      </c>
      <c r="J41">
        <v>3.6200000000000003E-2</v>
      </c>
      <c r="K41">
        <v>5.5000000000000003E-4</v>
      </c>
      <c r="L41" s="21">
        <f t="shared" si="2"/>
        <v>1.1000000000000001E-3</v>
      </c>
      <c r="M41">
        <v>0.26650000000000001</v>
      </c>
      <c r="N41">
        <v>1.0970000000000001E-2</v>
      </c>
      <c r="O41" s="21">
        <f t="shared" si="3"/>
        <v>2.1940000000000001E-2</v>
      </c>
      <c r="Q41">
        <v>346</v>
      </c>
      <c r="R41">
        <v>91.68</v>
      </c>
      <c r="S41">
        <v>229.2</v>
      </c>
      <c r="T41">
        <v>3.45</v>
      </c>
      <c r="U41">
        <v>239.9</v>
      </c>
      <c r="V41">
        <v>8.8000000000000007</v>
      </c>
      <c r="X41" s="23" t="e">
        <f ca="1">[1]!Age7corr(J41,G41,AA41)</f>
        <v>#NAME?</v>
      </c>
      <c r="Y41" s="23">
        <f t="shared" si="4"/>
        <v>3.45</v>
      </c>
      <c r="Z41" s="23"/>
      <c r="AA41" s="23">
        <f t="shared" si="5"/>
        <v>0.85062799999999994</v>
      </c>
      <c r="AC41" s="29">
        <f t="shared" si="6"/>
        <v>346</v>
      </c>
      <c r="AD41" s="29">
        <f t="shared" si="6"/>
        <v>91.68</v>
      </c>
      <c r="AE41" s="29" t="e">
        <f t="shared" ca="1" si="7"/>
        <v>#NAME?</v>
      </c>
      <c r="AF41" s="29">
        <f t="shared" si="8"/>
        <v>3.45</v>
      </c>
      <c r="AG41" s="29">
        <f t="shared" si="8"/>
        <v>239.9</v>
      </c>
      <c r="AH41" s="29">
        <f t="shared" si="8"/>
        <v>8.8000000000000007</v>
      </c>
      <c r="AI41" s="29"/>
      <c r="AJ41" s="30" t="e">
        <f t="shared" ca="1" si="9"/>
        <v>#NAME?</v>
      </c>
      <c r="AK41" s="30" t="e">
        <f t="shared" ca="1" si="10"/>
        <v>#NAME?</v>
      </c>
      <c r="AL41" s="21"/>
      <c r="AM41" s="29" t="e">
        <f t="shared" ca="1" si="11"/>
        <v>#NAME?</v>
      </c>
      <c r="AN41" s="29" t="e">
        <f t="shared" ca="1" si="12"/>
        <v>#NAME?</v>
      </c>
      <c r="AO41" s="29" t="e">
        <f t="shared" ca="1" si="13"/>
        <v>#NAME?</v>
      </c>
    </row>
    <row r="42" spans="1:41">
      <c r="A42" t="s">
        <v>140</v>
      </c>
      <c r="D42" s="21"/>
      <c r="E42" s="21"/>
      <c r="F42" s="21"/>
      <c r="G42">
        <v>5.3460000000000001E-2</v>
      </c>
      <c r="H42">
        <v>1.7600000000000001E-3</v>
      </c>
      <c r="I42" s="21">
        <f t="shared" si="1"/>
        <v>3.5200000000000001E-3</v>
      </c>
      <c r="J42">
        <v>4.4650000000000002E-2</v>
      </c>
      <c r="K42">
        <v>6.2E-4</v>
      </c>
      <c r="L42" s="21">
        <f t="shared" si="2"/>
        <v>1.24E-3</v>
      </c>
      <c r="M42">
        <v>0.32912000000000002</v>
      </c>
      <c r="N42">
        <v>1.078E-2</v>
      </c>
      <c r="O42" s="21">
        <f t="shared" si="3"/>
        <v>2.1559999999999999E-2</v>
      </c>
      <c r="Q42">
        <v>348.4</v>
      </c>
      <c r="R42">
        <v>72.739999999999995</v>
      </c>
      <c r="S42">
        <v>281.60000000000002</v>
      </c>
      <c r="T42">
        <v>3.82</v>
      </c>
      <c r="U42">
        <v>288.89999999999998</v>
      </c>
      <c r="V42">
        <v>8.24</v>
      </c>
      <c r="X42" s="23" t="e">
        <f ca="1">[1]!Age7corr(J42,G42,AA42)</f>
        <v>#NAME?</v>
      </c>
      <c r="Y42" s="23">
        <f t="shared" si="4"/>
        <v>3.82</v>
      </c>
      <c r="Z42" s="23"/>
      <c r="AA42" s="23">
        <f t="shared" si="5"/>
        <v>0.85534399999999999</v>
      </c>
      <c r="AC42" s="29">
        <f t="shared" si="6"/>
        <v>348.4</v>
      </c>
      <c r="AD42" s="29">
        <f t="shared" si="6"/>
        <v>72.739999999999995</v>
      </c>
      <c r="AE42" s="29" t="e">
        <f t="shared" ca="1" si="7"/>
        <v>#NAME?</v>
      </c>
      <c r="AF42" s="29">
        <f t="shared" si="8"/>
        <v>3.82</v>
      </c>
      <c r="AG42" s="29">
        <f t="shared" si="8"/>
        <v>288.89999999999998</v>
      </c>
      <c r="AH42" s="29">
        <f t="shared" si="8"/>
        <v>8.24</v>
      </c>
      <c r="AI42" s="29"/>
      <c r="AJ42" s="30" t="e">
        <f t="shared" ca="1" si="9"/>
        <v>#NAME?</v>
      </c>
      <c r="AK42" s="30" t="e">
        <f t="shared" ca="1" si="10"/>
        <v>#NAME?</v>
      </c>
      <c r="AL42" s="21"/>
      <c r="AM42" s="29" t="e">
        <f t="shared" ca="1" si="11"/>
        <v>#NAME?</v>
      </c>
      <c r="AN42" s="29" t="e">
        <f t="shared" ca="1" si="12"/>
        <v>#NAME?</v>
      </c>
      <c r="AO42" s="29" t="e">
        <f t="shared" ca="1" si="13"/>
        <v>#NAME?</v>
      </c>
    </row>
    <row r="43" spans="1:41">
      <c r="A43" t="s">
        <v>141</v>
      </c>
      <c r="D43" s="21"/>
      <c r="E43" s="21"/>
      <c r="F43" s="21"/>
      <c r="G43">
        <v>6.055E-2</v>
      </c>
      <c r="H43">
        <v>2.2100000000000002E-3</v>
      </c>
      <c r="I43" s="21">
        <f t="shared" si="1"/>
        <v>4.4200000000000003E-3</v>
      </c>
      <c r="J43">
        <v>4.8919999999999998E-2</v>
      </c>
      <c r="K43">
        <v>7.1000000000000002E-4</v>
      </c>
      <c r="L43" s="21">
        <f t="shared" si="2"/>
        <v>1.42E-3</v>
      </c>
      <c r="M43">
        <v>0.40827999999999998</v>
      </c>
      <c r="N43">
        <v>1.474E-2</v>
      </c>
      <c r="O43" s="21">
        <f t="shared" si="3"/>
        <v>2.9479999999999999E-2</v>
      </c>
      <c r="Q43">
        <v>623.29999999999995</v>
      </c>
      <c r="R43">
        <v>76.930000000000007</v>
      </c>
      <c r="S43">
        <v>307.89999999999998</v>
      </c>
      <c r="T43">
        <v>4.37</v>
      </c>
      <c r="U43">
        <v>347.6</v>
      </c>
      <c r="V43">
        <v>10.63</v>
      </c>
      <c r="X43" s="23" t="e">
        <f ca="1">[1]!Age7corr(J43,G43,AA43)</f>
        <v>#NAME?</v>
      </c>
      <c r="Y43" s="23">
        <f t="shared" si="4"/>
        <v>4.37</v>
      </c>
      <c r="Z43" s="23"/>
      <c r="AA43" s="23">
        <f t="shared" si="5"/>
        <v>0.857711</v>
      </c>
      <c r="AC43" s="29">
        <f t="shared" si="6"/>
        <v>623.29999999999995</v>
      </c>
      <c r="AD43" s="29">
        <f t="shared" si="6"/>
        <v>76.930000000000007</v>
      </c>
      <c r="AE43" s="29" t="e">
        <f t="shared" ca="1" si="7"/>
        <v>#NAME?</v>
      </c>
      <c r="AF43" s="29">
        <f t="shared" si="8"/>
        <v>4.37</v>
      </c>
      <c r="AG43" s="29">
        <f t="shared" si="8"/>
        <v>347.6</v>
      </c>
      <c r="AH43" s="29">
        <f t="shared" si="8"/>
        <v>10.63</v>
      </c>
      <c r="AI43" s="29"/>
      <c r="AJ43" s="30" t="e">
        <f t="shared" ca="1" si="9"/>
        <v>#NAME?</v>
      </c>
      <c r="AK43" s="30" t="e">
        <f t="shared" ca="1" si="10"/>
        <v>#NAME?</v>
      </c>
      <c r="AL43" s="21"/>
      <c r="AM43" s="29" t="e">
        <f t="shared" ca="1" si="11"/>
        <v>#NAME?</v>
      </c>
      <c r="AN43" s="29" t="e">
        <f t="shared" ca="1" si="12"/>
        <v>#NAME?</v>
      </c>
      <c r="AO43" s="29" t="e">
        <f t="shared" ca="1" si="13"/>
        <v>#NAME?</v>
      </c>
    </row>
    <row r="44" spans="1:41">
      <c r="A44" t="s">
        <v>142</v>
      </c>
      <c r="D44" s="21"/>
      <c r="E44" s="21"/>
      <c r="F44" s="21"/>
      <c r="G44">
        <v>5.8110000000000002E-2</v>
      </c>
      <c r="H44">
        <v>1.5200000000000001E-3</v>
      </c>
      <c r="I44" s="21">
        <f t="shared" si="1"/>
        <v>3.0400000000000002E-3</v>
      </c>
      <c r="J44">
        <v>4.419E-2</v>
      </c>
      <c r="K44">
        <v>5.9999999999999995E-4</v>
      </c>
      <c r="L44" s="21">
        <f t="shared" si="2"/>
        <v>1.1999999999999999E-3</v>
      </c>
      <c r="M44">
        <v>0.35403000000000001</v>
      </c>
      <c r="N44">
        <v>9.3600000000000003E-3</v>
      </c>
      <c r="O44" s="21">
        <f t="shared" si="3"/>
        <v>1.8720000000000001E-2</v>
      </c>
      <c r="Q44">
        <v>533.29999999999995</v>
      </c>
      <c r="R44">
        <v>56.69</v>
      </c>
      <c r="S44">
        <v>278.8</v>
      </c>
      <c r="T44">
        <v>3.7</v>
      </c>
      <c r="U44">
        <v>307.7</v>
      </c>
      <c r="V44">
        <v>7.02</v>
      </c>
      <c r="X44" s="23" t="e">
        <f ca="1">[1]!Age7corr(J44,G44,AA44)</f>
        <v>#NAME?</v>
      </c>
      <c r="Y44" s="23">
        <f t="shared" si="4"/>
        <v>3.7</v>
      </c>
      <c r="Z44" s="23"/>
      <c r="AA44" s="23">
        <f t="shared" si="5"/>
        <v>0.85509199999999996</v>
      </c>
      <c r="AC44" s="29">
        <f t="shared" si="6"/>
        <v>533.29999999999995</v>
      </c>
      <c r="AD44" s="29">
        <f t="shared" si="6"/>
        <v>56.69</v>
      </c>
      <c r="AE44" s="29" t="e">
        <f t="shared" ca="1" si="7"/>
        <v>#NAME?</v>
      </c>
      <c r="AF44" s="29">
        <f t="shared" si="8"/>
        <v>3.7</v>
      </c>
      <c r="AG44" s="29">
        <f t="shared" si="8"/>
        <v>307.7</v>
      </c>
      <c r="AH44" s="29">
        <f t="shared" si="8"/>
        <v>7.02</v>
      </c>
      <c r="AI44" s="29"/>
      <c r="AJ44" s="30" t="e">
        <f t="shared" ca="1" si="9"/>
        <v>#NAME?</v>
      </c>
      <c r="AK44" s="30" t="e">
        <f t="shared" ca="1" si="10"/>
        <v>#NAME?</v>
      </c>
      <c r="AL44" s="21"/>
      <c r="AM44" s="29" t="e">
        <f t="shared" ca="1" si="11"/>
        <v>#NAME?</v>
      </c>
      <c r="AN44" s="29" t="e">
        <f t="shared" ca="1" si="12"/>
        <v>#NAME?</v>
      </c>
      <c r="AO44" s="29" t="e">
        <f t="shared" ca="1" si="13"/>
        <v>#NAME?</v>
      </c>
    </row>
    <row r="45" spans="1:41">
      <c r="A45" t="s">
        <v>143</v>
      </c>
      <c r="D45" s="21"/>
      <c r="E45" s="21"/>
      <c r="F45" s="21"/>
      <c r="G45">
        <v>5.4690000000000003E-2</v>
      </c>
      <c r="H45">
        <v>1.2099999999999999E-3</v>
      </c>
      <c r="I45" s="21">
        <f t="shared" si="1"/>
        <v>2.4199999999999998E-3</v>
      </c>
      <c r="J45">
        <v>4.4909999999999999E-2</v>
      </c>
      <c r="K45">
        <v>5.8E-4</v>
      </c>
      <c r="L45" s="21">
        <f t="shared" si="2"/>
        <v>1.16E-3</v>
      </c>
      <c r="M45">
        <v>0.33866000000000002</v>
      </c>
      <c r="N45">
        <v>7.6400000000000001E-3</v>
      </c>
      <c r="O45" s="21">
        <f t="shared" si="3"/>
        <v>1.528E-2</v>
      </c>
      <c r="Q45">
        <v>400.1</v>
      </c>
      <c r="R45">
        <v>47.95</v>
      </c>
      <c r="S45">
        <v>283.2</v>
      </c>
      <c r="T45">
        <v>3.56</v>
      </c>
      <c r="U45">
        <v>296.2</v>
      </c>
      <c r="V45">
        <v>5.8</v>
      </c>
      <c r="X45" s="23" t="e">
        <f ca="1">[1]!Age7corr(J45,G45,AA45)</f>
        <v>#NAME?</v>
      </c>
      <c r="Y45" s="23">
        <f t="shared" si="4"/>
        <v>3.56</v>
      </c>
      <c r="Z45" s="23"/>
      <c r="AA45" s="23">
        <f t="shared" si="5"/>
        <v>0.85548799999999992</v>
      </c>
      <c r="AC45" s="29">
        <f t="shared" si="6"/>
        <v>400.1</v>
      </c>
      <c r="AD45" s="29">
        <f t="shared" si="6"/>
        <v>47.95</v>
      </c>
      <c r="AE45" s="29" t="e">
        <f t="shared" ca="1" si="7"/>
        <v>#NAME?</v>
      </c>
      <c r="AF45" s="29">
        <f t="shared" si="8"/>
        <v>3.56</v>
      </c>
      <c r="AG45" s="29">
        <f t="shared" si="8"/>
        <v>296.2</v>
      </c>
      <c r="AH45" s="29">
        <f t="shared" si="8"/>
        <v>5.8</v>
      </c>
      <c r="AI45" s="29"/>
      <c r="AJ45" s="30" t="e">
        <f t="shared" ca="1" si="9"/>
        <v>#NAME?</v>
      </c>
      <c r="AK45" s="30" t="e">
        <f t="shared" ca="1" si="10"/>
        <v>#NAME?</v>
      </c>
      <c r="AL45" s="21"/>
      <c r="AM45" s="29" t="e">
        <f t="shared" ca="1" si="11"/>
        <v>#NAME?</v>
      </c>
      <c r="AN45" s="29" t="e">
        <f t="shared" ca="1" si="12"/>
        <v>#NAME?</v>
      </c>
      <c r="AO45" s="29" t="e">
        <f t="shared" ca="1" si="13"/>
        <v>#NAME?</v>
      </c>
    </row>
    <row r="46" spans="1:41">
      <c r="A46" t="s">
        <v>144</v>
      </c>
      <c r="D46" s="21"/>
      <c r="E46" s="21"/>
      <c r="F46" s="21"/>
      <c r="G46">
        <v>5.0860000000000002E-2</v>
      </c>
      <c r="H46">
        <v>1.3600000000000001E-3</v>
      </c>
      <c r="I46" s="21">
        <f t="shared" si="1"/>
        <v>2.7200000000000002E-3</v>
      </c>
      <c r="J46">
        <v>3.5999999999999997E-2</v>
      </c>
      <c r="K46">
        <v>4.8999999999999998E-4</v>
      </c>
      <c r="L46" s="21">
        <f t="shared" si="2"/>
        <v>9.7999999999999997E-4</v>
      </c>
      <c r="M46">
        <v>0.25241999999999998</v>
      </c>
      <c r="N46">
        <v>6.8300000000000001E-3</v>
      </c>
      <c r="O46" s="21">
        <f t="shared" si="3"/>
        <v>1.366E-2</v>
      </c>
      <c r="Q46">
        <v>234.6</v>
      </c>
      <c r="R46">
        <v>60.68</v>
      </c>
      <c r="S46">
        <v>228</v>
      </c>
      <c r="T46">
        <v>3.02</v>
      </c>
      <c r="U46">
        <v>228.5</v>
      </c>
      <c r="V46">
        <v>5.54</v>
      </c>
      <c r="X46" s="23" t="e">
        <f ca="1">[1]!Age7corr(J46,G46,AA46)</f>
        <v>#NAME?</v>
      </c>
      <c r="Y46" s="23">
        <f t="shared" si="4"/>
        <v>3.02</v>
      </c>
      <c r="Z46" s="23"/>
      <c r="AA46" s="23">
        <f t="shared" si="5"/>
        <v>0.85051999999999994</v>
      </c>
      <c r="AC46" s="29">
        <f t="shared" si="6"/>
        <v>234.6</v>
      </c>
      <c r="AD46" s="29">
        <f t="shared" si="6"/>
        <v>60.68</v>
      </c>
      <c r="AE46" s="29" t="e">
        <f t="shared" ca="1" si="7"/>
        <v>#NAME?</v>
      </c>
      <c r="AF46" s="29">
        <f t="shared" si="8"/>
        <v>3.02</v>
      </c>
      <c r="AG46" s="29">
        <f t="shared" si="8"/>
        <v>228.5</v>
      </c>
      <c r="AH46" s="29">
        <f t="shared" si="8"/>
        <v>5.54</v>
      </c>
      <c r="AI46" s="29"/>
      <c r="AJ46" s="30" t="e">
        <f t="shared" ca="1" si="9"/>
        <v>#NAME?</v>
      </c>
      <c r="AK46" s="30" t="e">
        <f t="shared" ca="1" si="10"/>
        <v>#NAME?</v>
      </c>
      <c r="AL46" s="21"/>
      <c r="AM46" s="29" t="e">
        <f t="shared" ca="1" si="11"/>
        <v>#NAME?</v>
      </c>
      <c r="AN46" s="29" t="e">
        <f t="shared" ca="1" si="12"/>
        <v>#NAME?</v>
      </c>
      <c r="AO46" s="29" t="e">
        <f t="shared" ca="1" si="13"/>
        <v>#NAME?</v>
      </c>
    </row>
    <row r="47" spans="1:41">
      <c r="A47" t="s">
        <v>145</v>
      </c>
      <c r="G47">
        <v>5.0180000000000002E-2</v>
      </c>
      <c r="H47">
        <v>1.56E-3</v>
      </c>
      <c r="I47" s="21">
        <f t="shared" si="1"/>
        <v>3.1199999999999999E-3</v>
      </c>
      <c r="J47">
        <v>3.891E-2</v>
      </c>
      <c r="K47">
        <v>5.4000000000000001E-4</v>
      </c>
      <c r="L47" s="21">
        <f t="shared" si="2"/>
        <v>1.08E-3</v>
      </c>
      <c r="M47">
        <v>0.26919999999999999</v>
      </c>
      <c r="N47">
        <v>8.3599999999999994E-3</v>
      </c>
      <c r="O47" s="21">
        <f t="shared" si="3"/>
        <v>1.6719999999999999E-2</v>
      </c>
      <c r="Q47" s="24">
        <v>203.4</v>
      </c>
      <c r="R47" s="24">
        <v>70.42</v>
      </c>
      <c r="S47" s="24">
        <v>246.1</v>
      </c>
      <c r="T47" s="24">
        <v>3.37</v>
      </c>
      <c r="U47" s="24">
        <v>242.1</v>
      </c>
      <c r="V47" s="24">
        <v>6.69</v>
      </c>
      <c r="X47" s="23" t="e">
        <f ca="1">[1]!Age7corr(J47,G47,AA47)</f>
        <v>#NAME?</v>
      </c>
      <c r="Y47" s="23">
        <f t="shared" si="4"/>
        <v>3.37</v>
      </c>
      <c r="Z47" s="23"/>
      <c r="AA47" s="23">
        <f t="shared" si="5"/>
        <v>0.85214899999999993</v>
      </c>
      <c r="AC47" s="29">
        <f t="shared" si="6"/>
        <v>203.4</v>
      </c>
      <c r="AD47" s="29">
        <f t="shared" si="6"/>
        <v>70.42</v>
      </c>
      <c r="AE47" s="29" t="e">
        <f t="shared" ca="1" si="7"/>
        <v>#NAME?</v>
      </c>
      <c r="AF47" s="29">
        <f t="shared" si="8"/>
        <v>3.37</v>
      </c>
      <c r="AG47" s="29">
        <f t="shared" si="8"/>
        <v>242.1</v>
      </c>
      <c r="AH47" s="29">
        <f t="shared" si="8"/>
        <v>6.69</v>
      </c>
      <c r="AI47" s="29"/>
      <c r="AJ47" s="30" t="e">
        <f t="shared" ca="1" si="9"/>
        <v>#NAME?</v>
      </c>
      <c r="AK47" s="30" t="e">
        <f t="shared" ca="1" si="10"/>
        <v>#NAME?</v>
      </c>
      <c r="AL47" s="21"/>
      <c r="AM47" s="29" t="e">
        <f t="shared" ca="1" si="11"/>
        <v>#NAME?</v>
      </c>
      <c r="AN47" s="29" t="e">
        <f t="shared" ca="1" si="12"/>
        <v>#NAME?</v>
      </c>
      <c r="AO47" s="29" t="e">
        <f t="shared" ca="1" si="13"/>
        <v>#NAME?</v>
      </c>
    </row>
    <row r="48" spans="1:41">
      <c r="A48" t="s">
        <v>146</v>
      </c>
      <c r="G48">
        <v>5.2049999999999999E-2</v>
      </c>
      <c r="H48">
        <v>1.25E-3</v>
      </c>
      <c r="I48" s="21">
        <f t="shared" si="1"/>
        <v>2.5000000000000001E-3</v>
      </c>
      <c r="J48">
        <v>4.4069999999999998E-2</v>
      </c>
      <c r="K48">
        <v>5.8E-4</v>
      </c>
      <c r="L48" s="21">
        <f t="shared" si="2"/>
        <v>1.16E-3</v>
      </c>
      <c r="M48">
        <v>0.31624000000000002</v>
      </c>
      <c r="N48">
        <v>7.7099999999999998E-3</v>
      </c>
      <c r="O48" s="21">
        <f t="shared" si="3"/>
        <v>1.542E-2</v>
      </c>
      <c r="Q48" s="24">
        <v>287.5</v>
      </c>
      <c r="R48" s="24">
        <v>53.83</v>
      </c>
      <c r="S48" s="24">
        <v>278</v>
      </c>
      <c r="T48" s="24">
        <v>3.56</v>
      </c>
      <c r="U48" s="24">
        <v>279</v>
      </c>
      <c r="V48" s="24">
        <v>5.95</v>
      </c>
      <c r="X48" s="23" t="e">
        <f ca="1">[1]!Age7corr(J48,G48,AA48)</f>
        <v>#NAME?</v>
      </c>
      <c r="Y48" s="23">
        <f t="shared" si="4"/>
        <v>3.56</v>
      </c>
      <c r="Z48" s="23"/>
      <c r="AA48" s="23">
        <f t="shared" si="5"/>
        <v>0.85502</v>
      </c>
      <c r="AC48" s="29">
        <f t="shared" si="6"/>
        <v>287.5</v>
      </c>
      <c r="AD48" s="29">
        <f t="shared" si="6"/>
        <v>53.83</v>
      </c>
      <c r="AE48" s="29" t="e">
        <f t="shared" ca="1" si="7"/>
        <v>#NAME?</v>
      </c>
      <c r="AF48" s="29">
        <f t="shared" si="8"/>
        <v>3.56</v>
      </c>
      <c r="AG48" s="29">
        <f t="shared" si="8"/>
        <v>279</v>
      </c>
      <c r="AH48" s="29">
        <f t="shared" si="8"/>
        <v>5.95</v>
      </c>
      <c r="AI48" s="29"/>
      <c r="AJ48" s="30" t="e">
        <f t="shared" ca="1" si="9"/>
        <v>#NAME?</v>
      </c>
      <c r="AK48" s="30" t="e">
        <f t="shared" ca="1" si="10"/>
        <v>#NAME?</v>
      </c>
      <c r="AL48" s="21"/>
      <c r="AM48" s="29" t="e">
        <f t="shared" ca="1" si="11"/>
        <v>#NAME?</v>
      </c>
      <c r="AN48" s="29" t="e">
        <f t="shared" ca="1" si="12"/>
        <v>#NAME?</v>
      </c>
      <c r="AO48" s="29" t="e">
        <f t="shared" ca="1" si="13"/>
        <v>#NAME?</v>
      </c>
    </row>
    <row r="49" spans="1:41">
      <c r="A49" t="s">
        <v>147</v>
      </c>
      <c r="G49">
        <v>5.4640000000000001E-2</v>
      </c>
      <c r="H49">
        <v>2.33E-3</v>
      </c>
      <c r="I49" s="21">
        <f t="shared" si="1"/>
        <v>4.6600000000000001E-3</v>
      </c>
      <c r="J49">
        <v>3.9440000000000003E-2</v>
      </c>
      <c r="K49">
        <v>5.9999999999999995E-4</v>
      </c>
      <c r="L49" s="21">
        <f t="shared" si="2"/>
        <v>1.1999999999999999E-3</v>
      </c>
      <c r="M49">
        <v>0.29713000000000001</v>
      </c>
      <c r="N49">
        <v>1.2489999999999999E-2</v>
      </c>
      <c r="O49" s="21">
        <f t="shared" si="3"/>
        <v>2.4979999999999999E-2</v>
      </c>
      <c r="Q49" s="24">
        <v>397.5</v>
      </c>
      <c r="R49" s="24">
        <v>92.29</v>
      </c>
      <c r="S49" s="24">
        <v>249.4</v>
      </c>
      <c r="T49" s="24">
        <v>3.75</v>
      </c>
      <c r="U49" s="24">
        <v>264.2</v>
      </c>
      <c r="V49" s="24">
        <v>9.7799999999999994</v>
      </c>
      <c r="X49" s="23" t="e">
        <f ca="1">[1]!Age7corr(J49,G49,AA49)</f>
        <v>#NAME?</v>
      </c>
      <c r="Y49" s="23">
        <f t="shared" si="4"/>
        <v>3.75</v>
      </c>
      <c r="Z49" s="23"/>
      <c r="AA49" s="23">
        <f t="shared" si="5"/>
        <v>0.85244599999999993</v>
      </c>
      <c r="AC49" s="29">
        <f t="shared" si="6"/>
        <v>397.5</v>
      </c>
      <c r="AD49" s="29">
        <f t="shared" si="6"/>
        <v>92.29</v>
      </c>
      <c r="AE49" s="29" t="e">
        <f t="shared" ca="1" si="7"/>
        <v>#NAME?</v>
      </c>
      <c r="AF49" s="29">
        <f t="shared" si="8"/>
        <v>3.75</v>
      </c>
      <c r="AG49" s="29">
        <f t="shared" si="8"/>
        <v>264.2</v>
      </c>
      <c r="AH49" s="29">
        <f t="shared" si="8"/>
        <v>9.7799999999999994</v>
      </c>
      <c r="AI49" s="29"/>
      <c r="AJ49" s="30" t="e">
        <f t="shared" ca="1" si="9"/>
        <v>#NAME?</v>
      </c>
      <c r="AK49" s="30" t="e">
        <f t="shared" ca="1" si="10"/>
        <v>#NAME?</v>
      </c>
      <c r="AL49" s="21"/>
      <c r="AM49" s="29" t="e">
        <f t="shared" ca="1" si="11"/>
        <v>#NAME?</v>
      </c>
      <c r="AN49" s="29" t="e">
        <f t="shared" ca="1" si="12"/>
        <v>#NAME?</v>
      </c>
      <c r="AO49" s="29" t="e">
        <f t="shared" ca="1" si="13"/>
        <v>#NAME?</v>
      </c>
    </row>
    <row r="50" spans="1:41">
      <c r="A50" t="s">
        <v>148</v>
      </c>
      <c r="G50">
        <v>5.7799999999999997E-2</v>
      </c>
      <c r="H50">
        <v>2.0699999999999998E-3</v>
      </c>
      <c r="I50" s="21">
        <f t="shared" si="1"/>
        <v>4.1399999999999996E-3</v>
      </c>
      <c r="J50">
        <v>5.1959999999999999E-2</v>
      </c>
      <c r="K50">
        <v>7.5000000000000002E-4</v>
      </c>
      <c r="L50" s="21">
        <f t="shared" si="2"/>
        <v>1.5E-3</v>
      </c>
      <c r="M50">
        <v>0.41416999999999998</v>
      </c>
      <c r="N50">
        <v>1.468E-2</v>
      </c>
      <c r="O50" s="21">
        <f t="shared" si="3"/>
        <v>2.9360000000000001E-2</v>
      </c>
      <c r="Q50" s="24">
        <v>522.1</v>
      </c>
      <c r="R50" s="24">
        <v>76.989999999999995</v>
      </c>
      <c r="S50" s="24">
        <v>326.60000000000002</v>
      </c>
      <c r="T50" s="24">
        <v>4.58</v>
      </c>
      <c r="U50" s="24">
        <v>351.9</v>
      </c>
      <c r="V50" s="24">
        <v>10.54</v>
      </c>
      <c r="X50" s="23" t="e">
        <f ca="1">[1]!Age7corr(J50,G50,AA50)</f>
        <v>#NAME?</v>
      </c>
      <c r="Y50" s="23">
        <f t="shared" si="4"/>
        <v>4.58</v>
      </c>
      <c r="Z50" s="23"/>
      <c r="AA50" s="23">
        <f t="shared" si="5"/>
        <v>0.85939399999999999</v>
      </c>
      <c r="AC50" s="29">
        <f t="shared" si="6"/>
        <v>522.1</v>
      </c>
      <c r="AD50" s="29">
        <f t="shared" si="6"/>
        <v>76.989999999999995</v>
      </c>
      <c r="AE50" s="29" t="e">
        <f t="shared" ca="1" si="7"/>
        <v>#NAME?</v>
      </c>
      <c r="AF50" s="29">
        <f t="shared" si="8"/>
        <v>4.58</v>
      </c>
      <c r="AG50" s="29">
        <f t="shared" si="8"/>
        <v>351.9</v>
      </c>
      <c r="AH50" s="29">
        <f t="shared" si="8"/>
        <v>10.54</v>
      </c>
      <c r="AI50" s="29"/>
      <c r="AJ50" s="30" t="e">
        <f t="shared" ca="1" si="9"/>
        <v>#NAME?</v>
      </c>
      <c r="AK50" s="30" t="e">
        <f t="shared" ca="1" si="10"/>
        <v>#NAME?</v>
      </c>
      <c r="AL50" s="21"/>
      <c r="AM50" s="29" t="e">
        <f t="shared" ca="1" si="11"/>
        <v>#NAME?</v>
      </c>
      <c r="AN50" s="29" t="e">
        <f t="shared" ca="1" si="12"/>
        <v>#NAME?</v>
      </c>
      <c r="AO50" s="29" t="e">
        <f t="shared" ca="1" si="13"/>
        <v>#NAME?</v>
      </c>
    </row>
    <row r="51" spans="1:41">
      <c r="A51" t="s">
        <v>149</v>
      </c>
      <c r="G51">
        <v>5.1330000000000001E-2</v>
      </c>
      <c r="H51">
        <v>1.81E-3</v>
      </c>
      <c r="I51" s="21">
        <f t="shared" si="1"/>
        <v>3.62E-3</v>
      </c>
      <c r="J51">
        <v>3.7620000000000001E-2</v>
      </c>
      <c r="K51">
        <v>5.2999999999999998E-4</v>
      </c>
      <c r="L51" s="21">
        <f t="shared" si="2"/>
        <v>1.06E-3</v>
      </c>
      <c r="M51">
        <v>0.26622000000000001</v>
      </c>
      <c r="N51">
        <v>9.2899999999999996E-3</v>
      </c>
      <c r="O51" s="21">
        <f t="shared" si="3"/>
        <v>1.8579999999999999E-2</v>
      </c>
      <c r="Q51" s="24">
        <v>255.5</v>
      </c>
      <c r="R51" s="24">
        <v>79.010000000000005</v>
      </c>
      <c r="S51" s="24">
        <v>238.1</v>
      </c>
      <c r="T51" s="24">
        <v>3.32</v>
      </c>
      <c r="U51" s="24">
        <v>239.7</v>
      </c>
      <c r="V51" s="24">
        <v>7.45</v>
      </c>
      <c r="X51" s="23" t="e">
        <f ca="1">[1]!Age7corr(J51,G51,AA51)</f>
        <v>#NAME?</v>
      </c>
      <c r="Y51" s="23">
        <f t="shared" si="4"/>
        <v>3.32</v>
      </c>
      <c r="Z51" s="23"/>
      <c r="AA51" s="23">
        <f t="shared" si="5"/>
        <v>0.85142899999999999</v>
      </c>
      <c r="AC51" s="29">
        <f t="shared" si="6"/>
        <v>255.5</v>
      </c>
      <c r="AD51" s="29">
        <f t="shared" si="6"/>
        <v>79.010000000000005</v>
      </c>
      <c r="AE51" s="29" t="e">
        <f t="shared" ca="1" si="7"/>
        <v>#NAME?</v>
      </c>
      <c r="AF51" s="29">
        <f t="shared" si="8"/>
        <v>3.32</v>
      </c>
      <c r="AG51" s="29">
        <f t="shared" si="8"/>
        <v>239.7</v>
      </c>
      <c r="AH51" s="29">
        <f t="shared" si="8"/>
        <v>7.45</v>
      </c>
      <c r="AI51" s="29"/>
      <c r="AJ51" s="30" t="e">
        <f t="shared" ca="1" si="9"/>
        <v>#NAME?</v>
      </c>
      <c r="AK51" s="30" t="e">
        <f t="shared" ca="1" si="10"/>
        <v>#NAME?</v>
      </c>
      <c r="AL51" s="21"/>
      <c r="AM51" s="29" t="e">
        <f t="shared" ca="1" si="11"/>
        <v>#NAME?</v>
      </c>
      <c r="AN51" s="29" t="e">
        <f t="shared" ca="1" si="12"/>
        <v>#NAME?</v>
      </c>
      <c r="AO51" s="29" t="e">
        <f t="shared" ca="1" si="13"/>
        <v>#NAME?</v>
      </c>
    </row>
    <row r="52" spans="1:41">
      <c r="A52" t="s">
        <v>150</v>
      </c>
      <c r="G52">
        <v>6.2950000000000006E-2</v>
      </c>
      <c r="H52">
        <v>2.7799999999999999E-3</v>
      </c>
      <c r="I52" s="21">
        <f t="shared" si="1"/>
        <v>5.5599999999999998E-3</v>
      </c>
      <c r="J52">
        <v>4.7789999999999999E-2</v>
      </c>
      <c r="K52">
        <v>8.0000000000000004E-4</v>
      </c>
      <c r="L52" s="21">
        <f t="shared" si="2"/>
        <v>1.6000000000000001E-3</v>
      </c>
      <c r="M52">
        <v>0.41478999999999999</v>
      </c>
      <c r="N52">
        <v>1.8159999999999999E-2</v>
      </c>
      <c r="O52" s="21">
        <f t="shared" si="3"/>
        <v>3.6319999999999998E-2</v>
      </c>
      <c r="Q52" s="24">
        <v>706.5</v>
      </c>
      <c r="R52" s="24">
        <v>91.17</v>
      </c>
      <c r="S52" s="24">
        <v>301</v>
      </c>
      <c r="T52" s="24">
        <v>4.91</v>
      </c>
      <c r="U52" s="24">
        <v>352.3</v>
      </c>
      <c r="V52" s="24">
        <v>13.03</v>
      </c>
      <c r="X52" s="23" t="e">
        <f ca="1">[1]!Age7corr(J52,G52,AA52)</f>
        <v>#NAME?</v>
      </c>
      <c r="Y52" s="23">
        <f t="shared" si="4"/>
        <v>4.91</v>
      </c>
      <c r="Z52" s="23"/>
      <c r="AA52" s="23">
        <f t="shared" si="5"/>
        <v>0.85708999999999991</v>
      </c>
      <c r="AC52" s="29">
        <f t="shared" si="6"/>
        <v>706.5</v>
      </c>
      <c r="AD52" s="29">
        <f t="shared" si="6"/>
        <v>91.17</v>
      </c>
      <c r="AE52" s="29" t="e">
        <f t="shared" ca="1" si="7"/>
        <v>#NAME?</v>
      </c>
      <c r="AF52" s="29">
        <f t="shared" si="8"/>
        <v>4.91</v>
      </c>
      <c r="AG52" s="29">
        <f t="shared" si="8"/>
        <v>352.3</v>
      </c>
      <c r="AH52" s="29">
        <f t="shared" si="8"/>
        <v>13.03</v>
      </c>
      <c r="AI52" s="29"/>
      <c r="AJ52" s="30" t="e">
        <f t="shared" ca="1" si="9"/>
        <v>#NAME?</v>
      </c>
      <c r="AK52" s="30" t="e">
        <f t="shared" ca="1" si="10"/>
        <v>#NAME?</v>
      </c>
      <c r="AL52" s="21"/>
      <c r="AM52" s="29" t="e">
        <f t="shared" ca="1" si="11"/>
        <v>#NAME?</v>
      </c>
      <c r="AN52" s="29" t="e">
        <f t="shared" ca="1" si="12"/>
        <v>#NAME?</v>
      </c>
      <c r="AO52" s="29" t="e">
        <f t="shared" ca="1" si="13"/>
        <v>#NAME?</v>
      </c>
    </row>
    <row r="53" spans="1:41">
      <c r="A53" t="s">
        <v>151</v>
      </c>
      <c r="G53">
        <v>9.8640000000000005E-2</v>
      </c>
      <c r="H53">
        <v>1.82E-3</v>
      </c>
      <c r="I53" s="21">
        <f t="shared" si="1"/>
        <v>3.64E-3</v>
      </c>
      <c r="J53">
        <v>0.29879</v>
      </c>
      <c r="K53">
        <v>3.7399999999999998E-3</v>
      </c>
      <c r="L53" s="21">
        <f t="shared" si="2"/>
        <v>7.4799999999999997E-3</v>
      </c>
      <c r="M53">
        <v>4.0636700000000001</v>
      </c>
      <c r="N53">
        <v>7.7859999999999999E-2</v>
      </c>
      <c r="O53" s="21">
        <f t="shared" si="3"/>
        <v>0.15572</v>
      </c>
      <c r="Q53" s="24">
        <v>1598.6</v>
      </c>
      <c r="R53" s="24">
        <v>34.020000000000003</v>
      </c>
      <c r="S53" s="24">
        <v>1685.3</v>
      </c>
      <c r="T53" s="24">
        <v>18.54</v>
      </c>
      <c r="U53" s="24">
        <v>1647</v>
      </c>
      <c r="V53" s="24">
        <v>15.61</v>
      </c>
      <c r="X53" s="23" t="e">
        <f ca="1">[1]!Age7corr(J53,G53,AA53)</f>
        <v>#NAME?</v>
      </c>
      <c r="Y53" s="23">
        <f t="shared" si="4"/>
        <v>18.54</v>
      </c>
      <c r="Z53" s="23"/>
      <c r="AA53" s="23">
        <f t="shared" si="5"/>
        <v>0.98167699999999991</v>
      </c>
      <c r="AC53" s="29">
        <f t="shared" si="6"/>
        <v>1598.6</v>
      </c>
      <c r="AD53" s="29">
        <f t="shared" si="6"/>
        <v>34.020000000000003</v>
      </c>
      <c r="AE53" s="29" t="e">
        <f t="shared" ca="1" si="7"/>
        <v>#NAME?</v>
      </c>
      <c r="AF53" s="29">
        <f t="shared" si="8"/>
        <v>18.54</v>
      </c>
      <c r="AG53" s="29">
        <f t="shared" si="8"/>
        <v>1647</v>
      </c>
      <c r="AH53" s="29">
        <f t="shared" si="8"/>
        <v>15.61</v>
      </c>
      <c r="AI53" s="29"/>
      <c r="AJ53" s="30" t="e">
        <f t="shared" ca="1" si="9"/>
        <v>#NAME?</v>
      </c>
      <c r="AK53" s="30" t="e">
        <f t="shared" ca="1" si="10"/>
        <v>#NAME?</v>
      </c>
      <c r="AL53" s="21"/>
      <c r="AM53" s="29" t="e">
        <f t="shared" ca="1" si="11"/>
        <v>#NAME?</v>
      </c>
      <c r="AN53" s="29" t="e">
        <f t="shared" ca="1" si="12"/>
        <v>#NAME?</v>
      </c>
      <c r="AO53" s="29" t="e">
        <f t="shared" ca="1" si="13"/>
        <v>#NAME?</v>
      </c>
    </row>
    <row r="54" spans="1:41">
      <c r="A54" t="s">
        <v>152</v>
      </c>
      <c r="G54">
        <v>5.7009999999999998E-2</v>
      </c>
      <c r="H54">
        <v>1.9400000000000001E-3</v>
      </c>
      <c r="I54" s="21">
        <f t="shared" si="1"/>
        <v>3.8800000000000002E-3</v>
      </c>
      <c r="J54">
        <v>3.9820000000000001E-2</v>
      </c>
      <c r="K54">
        <v>5.5999999999999995E-4</v>
      </c>
      <c r="L54" s="21">
        <f t="shared" si="2"/>
        <v>1.1199999999999999E-3</v>
      </c>
      <c r="M54">
        <v>0.31298999999999999</v>
      </c>
      <c r="N54">
        <v>1.056E-2</v>
      </c>
      <c r="O54" s="21">
        <f t="shared" si="3"/>
        <v>2.112E-2</v>
      </c>
      <c r="Q54" s="24">
        <v>491.5</v>
      </c>
      <c r="R54" s="24">
        <v>73.97</v>
      </c>
      <c r="S54" s="24">
        <v>251.7</v>
      </c>
      <c r="T54" s="24">
        <v>3.49</v>
      </c>
      <c r="U54" s="24">
        <v>276.5</v>
      </c>
      <c r="V54" s="24">
        <v>8.17</v>
      </c>
      <c r="X54" s="23" t="e">
        <f ca="1">[1]!Age7corr(J54,G54,AA54)</f>
        <v>#NAME?</v>
      </c>
      <c r="Y54" s="23">
        <f t="shared" si="4"/>
        <v>3.49</v>
      </c>
      <c r="Z54" s="23"/>
      <c r="AA54" s="23">
        <f t="shared" si="5"/>
        <v>0.85265299999999999</v>
      </c>
      <c r="AC54" s="29">
        <f t="shared" si="6"/>
        <v>491.5</v>
      </c>
      <c r="AD54" s="29">
        <f t="shared" si="6"/>
        <v>73.97</v>
      </c>
      <c r="AE54" s="29" t="e">
        <f t="shared" ca="1" si="7"/>
        <v>#NAME?</v>
      </c>
      <c r="AF54" s="29">
        <f t="shared" si="8"/>
        <v>3.49</v>
      </c>
      <c r="AG54" s="29">
        <f t="shared" si="8"/>
        <v>276.5</v>
      </c>
      <c r="AH54" s="29">
        <f t="shared" si="8"/>
        <v>8.17</v>
      </c>
      <c r="AI54" s="29"/>
      <c r="AJ54" s="30" t="e">
        <f t="shared" ca="1" si="9"/>
        <v>#NAME?</v>
      </c>
      <c r="AK54" s="30" t="e">
        <f t="shared" ca="1" si="10"/>
        <v>#NAME?</v>
      </c>
      <c r="AL54" s="21"/>
      <c r="AM54" s="29" t="e">
        <f t="shared" ca="1" si="11"/>
        <v>#NAME?</v>
      </c>
      <c r="AN54" s="29" t="e">
        <f t="shared" ca="1" si="12"/>
        <v>#NAME?</v>
      </c>
      <c r="AO54" s="29" t="e">
        <f t="shared" ca="1" si="13"/>
        <v>#NAME?</v>
      </c>
    </row>
    <row r="55" spans="1:41">
      <c r="A55" t="s">
        <v>153</v>
      </c>
      <c r="G55">
        <v>0.16422</v>
      </c>
      <c r="H55">
        <v>3.4099999999999998E-3</v>
      </c>
      <c r="I55" s="21">
        <f t="shared" si="1"/>
        <v>6.8199999999999997E-3</v>
      </c>
      <c r="J55">
        <v>0.40872999999999998</v>
      </c>
      <c r="K55">
        <v>5.1599999999999997E-3</v>
      </c>
      <c r="L55" s="21">
        <f t="shared" si="2"/>
        <v>1.0319999999999999E-2</v>
      </c>
      <c r="M55">
        <v>9.2540600000000008</v>
      </c>
      <c r="N55">
        <v>0.19639999999999999</v>
      </c>
      <c r="O55" s="21">
        <f t="shared" si="3"/>
        <v>0.39279999999999998</v>
      </c>
      <c r="Q55" s="24">
        <v>2499.6</v>
      </c>
      <c r="R55" s="24">
        <v>34.549999999999997</v>
      </c>
      <c r="S55" s="24">
        <v>2209.1</v>
      </c>
      <c r="T55" s="24">
        <v>23.61</v>
      </c>
      <c r="U55" s="24">
        <v>2363.5</v>
      </c>
      <c r="V55" s="24">
        <v>19.45</v>
      </c>
      <c r="X55" s="23" t="e">
        <f ca="1">[1]!Age7corr(J55,G55,AA55)</f>
        <v>#NAME?</v>
      </c>
      <c r="Y55" s="23">
        <f t="shared" si="4"/>
        <v>23.61</v>
      </c>
      <c r="Z55" s="23"/>
      <c r="AA55" s="23">
        <f t="shared" si="5"/>
        <v>1.0288189999999999</v>
      </c>
      <c r="AC55" s="29">
        <f t="shared" si="6"/>
        <v>2499.6</v>
      </c>
      <c r="AD55" s="29">
        <f t="shared" si="6"/>
        <v>34.549999999999997</v>
      </c>
      <c r="AE55" s="29" t="e">
        <f t="shared" ca="1" si="7"/>
        <v>#NAME?</v>
      </c>
      <c r="AF55" s="29">
        <f t="shared" si="8"/>
        <v>23.61</v>
      </c>
      <c r="AG55" s="29">
        <f t="shared" si="8"/>
        <v>2363.5</v>
      </c>
      <c r="AH55" s="29">
        <f t="shared" si="8"/>
        <v>19.45</v>
      </c>
      <c r="AI55" s="29"/>
      <c r="AJ55" s="30" t="e">
        <f t="shared" ca="1" si="9"/>
        <v>#NAME?</v>
      </c>
      <c r="AK55" s="30" t="e">
        <f t="shared" ca="1" si="10"/>
        <v>#NAME?</v>
      </c>
      <c r="AL55" s="21"/>
      <c r="AM55" s="29" t="e">
        <f t="shared" ca="1" si="11"/>
        <v>#NAME?</v>
      </c>
      <c r="AN55" s="29" t="e">
        <f t="shared" ca="1" si="12"/>
        <v>#NAME?</v>
      </c>
      <c r="AO55" s="29" t="e">
        <f t="shared" ca="1" si="13"/>
        <v>#NAME?</v>
      </c>
    </row>
    <row r="56" spans="1:41">
      <c r="A56" t="s">
        <v>154</v>
      </c>
      <c r="G56">
        <v>5.654E-2</v>
      </c>
      <c r="H56">
        <v>1.5E-3</v>
      </c>
      <c r="I56" s="21">
        <f t="shared" si="1"/>
        <v>3.0000000000000001E-3</v>
      </c>
      <c r="J56">
        <v>4.9700000000000001E-2</v>
      </c>
      <c r="K56">
        <v>6.6E-4</v>
      </c>
      <c r="L56" s="21">
        <f t="shared" si="2"/>
        <v>1.32E-3</v>
      </c>
      <c r="M56">
        <v>0.38741999999999999</v>
      </c>
      <c r="N56">
        <v>1.031E-2</v>
      </c>
      <c r="O56" s="21">
        <f t="shared" si="3"/>
        <v>2.0619999999999999E-2</v>
      </c>
      <c r="Q56" s="24">
        <v>472.9</v>
      </c>
      <c r="R56" s="24">
        <v>57.84</v>
      </c>
      <c r="S56" s="24">
        <v>312.7</v>
      </c>
      <c r="T56" s="24">
        <v>4.05</v>
      </c>
      <c r="U56" s="24">
        <v>332.5</v>
      </c>
      <c r="V56" s="24">
        <v>7.55</v>
      </c>
      <c r="X56" s="23" t="e">
        <f ca="1">[1]!Age7corr(J56,G56,AA56)</f>
        <v>#NAME?</v>
      </c>
      <c r="Y56" s="23">
        <f t="shared" si="4"/>
        <v>4.05</v>
      </c>
      <c r="Z56" s="23"/>
      <c r="AA56" s="23">
        <f t="shared" si="5"/>
        <v>0.85814299999999999</v>
      </c>
      <c r="AC56" s="29">
        <f t="shared" si="6"/>
        <v>472.9</v>
      </c>
      <c r="AD56" s="29">
        <f t="shared" si="6"/>
        <v>57.84</v>
      </c>
      <c r="AE56" s="29" t="e">
        <f t="shared" ca="1" si="7"/>
        <v>#NAME?</v>
      </c>
      <c r="AF56" s="29">
        <f t="shared" si="8"/>
        <v>4.05</v>
      </c>
      <c r="AG56" s="29">
        <f t="shared" si="8"/>
        <v>332.5</v>
      </c>
      <c r="AH56" s="29">
        <f t="shared" si="8"/>
        <v>7.55</v>
      </c>
      <c r="AI56" s="29"/>
      <c r="AJ56" s="30" t="e">
        <f t="shared" ca="1" si="9"/>
        <v>#NAME?</v>
      </c>
      <c r="AK56" s="30" t="e">
        <f t="shared" ca="1" si="10"/>
        <v>#NAME?</v>
      </c>
      <c r="AL56" s="21"/>
      <c r="AM56" s="29" t="e">
        <f t="shared" ca="1" si="11"/>
        <v>#NAME?</v>
      </c>
      <c r="AN56" s="29" t="e">
        <f t="shared" ca="1" si="12"/>
        <v>#NAME?</v>
      </c>
      <c r="AO56" s="29" t="e">
        <f t="shared" ca="1" si="13"/>
        <v>#NAME?</v>
      </c>
    </row>
    <row r="57" spans="1:41">
      <c r="A57" t="s">
        <v>155</v>
      </c>
      <c r="G57">
        <v>9.8299999999999998E-2</v>
      </c>
      <c r="H57">
        <v>1.81E-3</v>
      </c>
      <c r="I57" s="21">
        <f t="shared" si="1"/>
        <v>3.62E-3</v>
      </c>
      <c r="J57">
        <v>0.28050000000000003</v>
      </c>
      <c r="K57">
        <v>3.5300000000000002E-3</v>
      </c>
      <c r="L57" s="21">
        <f t="shared" si="2"/>
        <v>7.0600000000000003E-3</v>
      </c>
      <c r="M57">
        <v>3.8014000000000001</v>
      </c>
      <c r="N57">
        <v>7.2940000000000005E-2</v>
      </c>
      <c r="O57" s="21">
        <f t="shared" si="3"/>
        <v>0.14588000000000001</v>
      </c>
      <c r="Q57" s="24">
        <v>1592</v>
      </c>
      <c r="R57" s="24">
        <v>34.01</v>
      </c>
      <c r="S57" s="24">
        <v>1593.9</v>
      </c>
      <c r="T57" s="24">
        <v>17.75</v>
      </c>
      <c r="U57" s="24">
        <v>1593</v>
      </c>
      <c r="V57" s="24">
        <v>15.43</v>
      </c>
      <c r="X57" s="23" t="e">
        <f ca="1">[1]!Age7corr(J57,G57,AA57)</f>
        <v>#NAME?</v>
      </c>
      <c r="Y57" s="23">
        <f t="shared" si="4"/>
        <v>17.75</v>
      </c>
      <c r="Z57" s="23"/>
      <c r="AA57" s="23">
        <f t="shared" si="5"/>
        <v>0.97345099999999996</v>
      </c>
      <c r="AC57" s="29">
        <f t="shared" si="6"/>
        <v>1592</v>
      </c>
      <c r="AD57" s="29">
        <f t="shared" si="6"/>
        <v>34.01</v>
      </c>
      <c r="AE57" s="29" t="e">
        <f t="shared" ca="1" si="7"/>
        <v>#NAME?</v>
      </c>
      <c r="AF57" s="29">
        <f t="shared" si="8"/>
        <v>17.75</v>
      </c>
      <c r="AG57" s="29">
        <f t="shared" si="8"/>
        <v>1593</v>
      </c>
      <c r="AH57" s="29">
        <f t="shared" si="8"/>
        <v>15.43</v>
      </c>
      <c r="AI57" s="29"/>
      <c r="AJ57" s="30" t="e">
        <f t="shared" ca="1" si="9"/>
        <v>#NAME?</v>
      </c>
      <c r="AK57" s="30" t="e">
        <f t="shared" ca="1" si="10"/>
        <v>#NAME?</v>
      </c>
      <c r="AL57" s="21"/>
      <c r="AM57" s="29" t="e">
        <f t="shared" ca="1" si="11"/>
        <v>#NAME?</v>
      </c>
      <c r="AN57" s="29" t="e">
        <f t="shared" ca="1" si="12"/>
        <v>#NAME?</v>
      </c>
      <c r="AO57" s="29" t="e">
        <f t="shared" ca="1" si="13"/>
        <v>#NAME?</v>
      </c>
    </row>
    <row r="58" spans="1:41">
      <c r="A58" t="s">
        <v>156</v>
      </c>
      <c r="G58">
        <v>5.9819999999999998E-2</v>
      </c>
      <c r="H58">
        <v>1.82E-3</v>
      </c>
      <c r="I58" s="21">
        <f t="shared" si="1"/>
        <v>3.64E-3</v>
      </c>
      <c r="J58">
        <v>4.9299999999999997E-2</v>
      </c>
      <c r="K58">
        <v>6.7000000000000002E-4</v>
      </c>
      <c r="L58" s="21">
        <f t="shared" si="2"/>
        <v>1.34E-3</v>
      </c>
      <c r="M58">
        <v>0.40659000000000001</v>
      </c>
      <c r="N58">
        <v>1.234E-2</v>
      </c>
      <c r="O58" s="21">
        <f t="shared" si="3"/>
        <v>2.4680000000000001E-2</v>
      </c>
      <c r="Q58" s="24">
        <v>597</v>
      </c>
      <c r="R58" s="24">
        <v>64.739999999999995</v>
      </c>
      <c r="S58" s="24">
        <v>310.2</v>
      </c>
      <c r="T58" s="24">
        <v>4.13</v>
      </c>
      <c r="U58" s="24">
        <v>346.4</v>
      </c>
      <c r="V58" s="24">
        <v>8.91</v>
      </c>
      <c r="X58" s="23" t="e">
        <f ca="1">[1]!Age7corr(J58,G58,AA58)</f>
        <v>#NAME?</v>
      </c>
      <c r="Y58" s="23">
        <f t="shared" si="4"/>
        <v>4.13</v>
      </c>
      <c r="Z58" s="23"/>
      <c r="AA58" s="23">
        <f t="shared" si="5"/>
        <v>0.85791799999999996</v>
      </c>
      <c r="AC58" s="29">
        <f t="shared" si="6"/>
        <v>597</v>
      </c>
      <c r="AD58" s="29">
        <f t="shared" si="6"/>
        <v>64.739999999999995</v>
      </c>
      <c r="AE58" s="29" t="e">
        <f t="shared" ca="1" si="7"/>
        <v>#NAME?</v>
      </c>
      <c r="AF58" s="29">
        <f t="shared" si="8"/>
        <v>4.13</v>
      </c>
      <c r="AG58" s="29">
        <f t="shared" si="8"/>
        <v>346.4</v>
      </c>
      <c r="AH58" s="29">
        <f t="shared" si="8"/>
        <v>8.91</v>
      </c>
      <c r="AI58" s="29"/>
      <c r="AJ58" s="30" t="e">
        <f t="shared" ca="1" si="9"/>
        <v>#NAME?</v>
      </c>
      <c r="AK58" s="30" t="e">
        <f t="shared" ca="1" si="10"/>
        <v>#NAME?</v>
      </c>
      <c r="AL58" s="21"/>
      <c r="AM58" s="29" t="e">
        <f t="shared" ca="1" si="11"/>
        <v>#NAME?</v>
      </c>
      <c r="AN58" s="29" t="e">
        <f t="shared" ca="1" si="12"/>
        <v>#NAME?</v>
      </c>
      <c r="AO58" s="29" t="e">
        <f t="shared" ca="1" si="13"/>
        <v>#NAME?</v>
      </c>
    </row>
    <row r="59" spans="1:41">
      <c r="A59" t="s">
        <v>157</v>
      </c>
      <c r="G59">
        <v>5.2639999999999999E-2</v>
      </c>
      <c r="H59">
        <v>1.5299999999999999E-3</v>
      </c>
      <c r="I59" s="21">
        <f t="shared" si="1"/>
        <v>3.0599999999999998E-3</v>
      </c>
      <c r="J59">
        <v>3.9419999999999997E-2</v>
      </c>
      <c r="K59">
        <v>5.2999999999999998E-4</v>
      </c>
      <c r="L59" s="21">
        <f t="shared" si="2"/>
        <v>1.06E-3</v>
      </c>
      <c r="M59">
        <v>0.28606999999999999</v>
      </c>
      <c r="N59">
        <v>8.3099999999999997E-3</v>
      </c>
      <c r="O59" s="21">
        <f t="shared" si="3"/>
        <v>1.6619999999999999E-2</v>
      </c>
      <c r="Q59" s="24">
        <v>313.10000000000002</v>
      </c>
      <c r="R59" s="24">
        <v>64.790000000000006</v>
      </c>
      <c r="S59" s="24">
        <v>249.3</v>
      </c>
      <c r="T59" s="24">
        <v>3.28</v>
      </c>
      <c r="U59" s="24">
        <v>255.5</v>
      </c>
      <c r="V59" s="24">
        <v>6.56</v>
      </c>
      <c r="X59" s="23" t="e">
        <f ca="1">[1]!Age7corr(J59,G59,AA59)</f>
        <v>#NAME?</v>
      </c>
      <c r="Y59" s="23">
        <f t="shared" si="4"/>
        <v>3.28</v>
      </c>
      <c r="Z59" s="23"/>
      <c r="AA59" s="23">
        <f t="shared" si="5"/>
        <v>0.852437</v>
      </c>
      <c r="AC59" s="29">
        <f t="shared" si="6"/>
        <v>313.10000000000002</v>
      </c>
      <c r="AD59" s="29">
        <f t="shared" si="6"/>
        <v>64.790000000000006</v>
      </c>
      <c r="AE59" s="29" t="e">
        <f t="shared" ca="1" si="7"/>
        <v>#NAME?</v>
      </c>
      <c r="AF59" s="29">
        <f t="shared" si="8"/>
        <v>3.28</v>
      </c>
      <c r="AG59" s="29">
        <f t="shared" si="8"/>
        <v>255.5</v>
      </c>
      <c r="AH59" s="29">
        <f t="shared" si="8"/>
        <v>6.56</v>
      </c>
      <c r="AI59" s="29"/>
      <c r="AJ59" s="30" t="e">
        <f t="shared" ca="1" si="9"/>
        <v>#NAME?</v>
      </c>
      <c r="AK59" s="30" t="e">
        <f t="shared" ca="1" si="10"/>
        <v>#NAME?</v>
      </c>
      <c r="AL59" s="21"/>
      <c r="AM59" s="29" t="e">
        <f t="shared" ca="1" si="11"/>
        <v>#NAME?</v>
      </c>
      <c r="AN59" s="29" t="e">
        <f t="shared" ca="1" si="12"/>
        <v>#NAME?</v>
      </c>
      <c r="AO59" s="29" t="e">
        <f t="shared" ca="1" si="13"/>
        <v>#NAME?</v>
      </c>
    </row>
    <row r="60" spans="1:41">
      <c r="A60" t="s">
        <v>158</v>
      </c>
      <c r="G60">
        <v>6.4399999999999999E-2</v>
      </c>
      <c r="H60">
        <v>1.92E-3</v>
      </c>
      <c r="I60" s="21">
        <f t="shared" si="1"/>
        <v>3.8400000000000001E-3</v>
      </c>
      <c r="J60">
        <v>5.1110000000000003E-2</v>
      </c>
      <c r="K60">
        <v>6.8999999999999997E-4</v>
      </c>
      <c r="L60" s="21">
        <f t="shared" si="2"/>
        <v>1.3799999999999999E-3</v>
      </c>
      <c r="M60">
        <v>0.45384000000000002</v>
      </c>
      <c r="N60">
        <v>1.346E-2</v>
      </c>
      <c r="O60" s="21">
        <f t="shared" si="3"/>
        <v>2.6919999999999999E-2</v>
      </c>
      <c r="Q60" s="24">
        <v>754.7</v>
      </c>
      <c r="R60" s="24">
        <v>61.68</v>
      </c>
      <c r="S60" s="24">
        <v>321.39999999999998</v>
      </c>
      <c r="T60" s="24">
        <v>4.25</v>
      </c>
      <c r="U60" s="24">
        <v>380</v>
      </c>
      <c r="V60" s="24">
        <v>9.4</v>
      </c>
      <c r="X60" s="23" t="e">
        <f ca="1">[1]!Age7corr(J60,G60,AA60)</f>
        <v>#NAME?</v>
      </c>
      <c r="Y60" s="23">
        <f t="shared" si="4"/>
        <v>4.25</v>
      </c>
      <c r="Z60" s="23"/>
      <c r="AA60" s="23">
        <f t="shared" si="5"/>
        <v>0.85892599999999997</v>
      </c>
      <c r="AC60" s="29">
        <f t="shared" si="6"/>
        <v>754.7</v>
      </c>
      <c r="AD60" s="29">
        <f t="shared" si="6"/>
        <v>61.68</v>
      </c>
      <c r="AE60" s="29" t="e">
        <f t="shared" ca="1" si="7"/>
        <v>#NAME?</v>
      </c>
      <c r="AF60" s="29">
        <f t="shared" si="8"/>
        <v>4.25</v>
      </c>
      <c r="AG60" s="29">
        <f t="shared" si="8"/>
        <v>380</v>
      </c>
      <c r="AH60" s="29">
        <f t="shared" si="8"/>
        <v>9.4</v>
      </c>
      <c r="AI60" s="29"/>
      <c r="AJ60" s="30" t="e">
        <f t="shared" ca="1" si="9"/>
        <v>#NAME?</v>
      </c>
      <c r="AK60" s="30" t="e">
        <f t="shared" ca="1" si="10"/>
        <v>#NAME?</v>
      </c>
      <c r="AL60" s="21"/>
      <c r="AM60" s="29" t="e">
        <f t="shared" ca="1" si="11"/>
        <v>#NAME?</v>
      </c>
      <c r="AN60" s="29" t="e">
        <f t="shared" ca="1" si="12"/>
        <v>#NAME?</v>
      </c>
      <c r="AO60" s="29" t="e">
        <f t="shared" ca="1" si="13"/>
        <v>#NAME?</v>
      </c>
    </row>
    <row r="61" spans="1:41">
      <c r="A61" t="s">
        <v>159</v>
      </c>
      <c r="G61">
        <v>5.7680000000000002E-2</v>
      </c>
      <c r="H61">
        <v>1.5499999999999999E-3</v>
      </c>
      <c r="I61" s="21">
        <f t="shared" si="1"/>
        <v>3.0999999999999999E-3</v>
      </c>
      <c r="J61">
        <v>5.2420000000000001E-2</v>
      </c>
      <c r="K61">
        <v>6.8999999999999997E-4</v>
      </c>
      <c r="L61" s="21">
        <f t="shared" si="2"/>
        <v>1.3799999999999999E-3</v>
      </c>
      <c r="M61">
        <v>0.41689999999999999</v>
      </c>
      <c r="N61">
        <v>1.124E-2</v>
      </c>
      <c r="O61" s="21">
        <f t="shared" si="3"/>
        <v>2.248E-2</v>
      </c>
      <c r="Q61" s="24">
        <v>517.5</v>
      </c>
      <c r="R61" s="24">
        <v>58.24</v>
      </c>
      <c r="S61" s="24">
        <v>329.4</v>
      </c>
      <c r="T61" s="24">
        <v>4.25</v>
      </c>
      <c r="U61" s="24">
        <v>353.8</v>
      </c>
      <c r="V61" s="24">
        <v>8.06</v>
      </c>
      <c r="X61" s="23" t="e">
        <f ca="1">[1]!Age7corr(J61,G61,AA61)</f>
        <v>#NAME?</v>
      </c>
      <c r="Y61" s="23">
        <f t="shared" si="4"/>
        <v>4.25</v>
      </c>
      <c r="Z61" s="23"/>
      <c r="AA61" s="23">
        <f t="shared" si="5"/>
        <v>0.85964599999999991</v>
      </c>
      <c r="AC61" s="29">
        <f t="shared" si="6"/>
        <v>517.5</v>
      </c>
      <c r="AD61" s="29">
        <f t="shared" si="6"/>
        <v>58.24</v>
      </c>
      <c r="AE61" s="29" t="e">
        <f t="shared" ca="1" si="7"/>
        <v>#NAME?</v>
      </c>
      <c r="AF61" s="29">
        <f t="shared" si="8"/>
        <v>4.25</v>
      </c>
      <c r="AG61" s="29">
        <f t="shared" si="8"/>
        <v>353.8</v>
      </c>
      <c r="AH61" s="29">
        <f t="shared" si="8"/>
        <v>8.06</v>
      </c>
      <c r="AI61" s="29"/>
      <c r="AJ61" s="30" t="e">
        <f t="shared" ca="1" si="9"/>
        <v>#NAME?</v>
      </c>
      <c r="AK61" s="30" t="e">
        <f t="shared" ca="1" si="10"/>
        <v>#NAME?</v>
      </c>
      <c r="AL61" s="21"/>
      <c r="AM61" s="29" t="e">
        <f t="shared" ca="1" si="11"/>
        <v>#NAME?</v>
      </c>
      <c r="AN61" s="29" t="e">
        <f t="shared" ca="1" si="12"/>
        <v>#NAME?</v>
      </c>
      <c r="AO61" s="29" t="e">
        <f t="shared" ca="1" si="13"/>
        <v>#NAME?</v>
      </c>
    </row>
    <row r="62" spans="1:41">
      <c r="A62" t="s">
        <v>160</v>
      </c>
      <c r="G62">
        <v>6.4079999999999998E-2</v>
      </c>
      <c r="H62">
        <v>2.96E-3</v>
      </c>
      <c r="I62" s="21">
        <f t="shared" si="1"/>
        <v>5.9199999999999999E-3</v>
      </c>
      <c r="J62">
        <v>4.3290000000000002E-2</v>
      </c>
      <c r="K62">
        <v>7.6000000000000004E-4</v>
      </c>
      <c r="L62" s="21">
        <f t="shared" si="2"/>
        <v>1.5200000000000001E-3</v>
      </c>
      <c r="M62">
        <v>0.38225999999999999</v>
      </c>
      <c r="N62">
        <v>1.7469999999999999E-2</v>
      </c>
      <c r="O62" s="21">
        <f t="shared" si="3"/>
        <v>3.4939999999999999E-2</v>
      </c>
      <c r="Q62" s="24">
        <v>744.3</v>
      </c>
      <c r="R62" s="24">
        <v>94.65</v>
      </c>
      <c r="S62" s="24">
        <v>273.2</v>
      </c>
      <c r="T62" s="24">
        <v>4.7</v>
      </c>
      <c r="U62" s="24">
        <v>328.7</v>
      </c>
      <c r="V62" s="24">
        <v>12.83</v>
      </c>
      <c r="X62" s="23" t="e">
        <f ca="1">[1]!Age7corr(J62,G62,AA62)</f>
        <v>#NAME?</v>
      </c>
      <c r="Y62" s="23">
        <f t="shared" si="4"/>
        <v>4.7</v>
      </c>
      <c r="Z62" s="23"/>
      <c r="AA62" s="23">
        <f t="shared" si="5"/>
        <v>0.85458800000000001</v>
      </c>
      <c r="AC62" s="29">
        <f t="shared" si="6"/>
        <v>744.3</v>
      </c>
      <c r="AD62" s="29">
        <f t="shared" si="6"/>
        <v>94.65</v>
      </c>
      <c r="AE62" s="29" t="e">
        <f t="shared" ca="1" si="7"/>
        <v>#NAME?</v>
      </c>
      <c r="AF62" s="29">
        <f t="shared" si="8"/>
        <v>4.7</v>
      </c>
      <c r="AG62" s="29">
        <f t="shared" si="8"/>
        <v>328.7</v>
      </c>
      <c r="AH62" s="29">
        <f t="shared" si="8"/>
        <v>12.83</v>
      </c>
      <c r="AI62" s="29"/>
      <c r="AJ62" s="30" t="e">
        <f t="shared" ca="1" si="9"/>
        <v>#NAME?</v>
      </c>
      <c r="AK62" s="30" t="e">
        <f t="shared" ca="1" si="10"/>
        <v>#NAME?</v>
      </c>
      <c r="AL62" s="21"/>
      <c r="AM62" s="29" t="e">
        <f t="shared" ca="1" si="11"/>
        <v>#NAME?</v>
      </c>
      <c r="AN62" s="29" t="e">
        <f t="shared" ca="1" si="12"/>
        <v>#NAME?</v>
      </c>
      <c r="AO62" s="29" t="e">
        <f t="shared" ca="1" si="13"/>
        <v>#NAME?</v>
      </c>
    </row>
    <row r="63" spans="1:41">
      <c r="A63" t="s">
        <v>161</v>
      </c>
      <c r="G63">
        <v>6.0749999999999998E-2</v>
      </c>
      <c r="H63">
        <v>1.42E-3</v>
      </c>
      <c r="I63" s="21">
        <f t="shared" si="1"/>
        <v>2.8400000000000001E-3</v>
      </c>
      <c r="J63">
        <v>4.5039999999999997E-2</v>
      </c>
      <c r="K63">
        <v>5.9999999999999995E-4</v>
      </c>
      <c r="L63" s="21">
        <f t="shared" si="2"/>
        <v>1.1999999999999999E-3</v>
      </c>
      <c r="M63">
        <v>0.37724999999999997</v>
      </c>
      <c r="N63">
        <v>9.0500000000000008E-3</v>
      </c>
      <c r="O63" s="21">
        <f t="shared" si="3"/>
        <v>1.8100000000000002E-2</v>
      </c>
      <c r="Q63" s="24">
        <v>630.29999999999995</v>
      </c>
      <c r="R63" s="24">
        <v>49.58</v>
      </c>
      <c r="S63" s="24">
        <v>284</v>
      </c>
      <c r="T63" s="24">
        <v>3.73</v>
      </c>
      <c r="U63" s="24">
        <v>325</v>
      </c>
      <c r="V63" s="24">
        <v>6.67</v>
      </c>
      <c r="X63" s="23" t="e">
        <f ca="1">[1]!Age7corr(J63,G63,AA63)</f>
        <v>#NAME?</v>
      </c>
      <c r="Y63" s="23">
        <f t="shared" si="4"/>
        <v>3.73</v>
      </c>
      <c r="Z63" s="23"/>
      <c r="AA63" s="23">
        <f t="shared" si="5"/>
        <v>0.85555999999999999</v>
      </c>
      <c r="AC63" s="29">
        <f t="shared" si="6"/>
        <v>630.29999999999995</v>
      </c>
      <c r="AD63" s="29">
        <f t="shared" si="6"/>
        <v>49.58</v>
      </c>
      <c r="AE63" s="29" t="e">
        <f t="shared" ca="1" si="7"/>
        <v>#NAME?</v>
      </c>
      <c r="AF63" s="29">
        <f t="shared" si="8"/>
        <v>3.73</v>
      </c>
      <c r="AG63" s="29">
        <f t="shared" si="8"/>
        <v>325</v>
      </c>
      <c r="AH63" s="29">
        <f t="shared" si="8"/>
        <v>6.67</v>
      </c>
      <c r="AI63" s="29"/>
      <c r="AJ63" s="30" t="e">
        <f t="shared" ca="1" si="9"/>
        <v>#NAME?</v>
      </c>
      <c r="AK63" s="30" t="e">
        <f t="shared" ca="1" si="10"/>
        <v>#NAME?</v>
      </c>
      <c r="AL63" s="21"/>
      <c r="AM63" s="29" t="e">
        <f t="shared" ca="1" si="11"/>
        <v>#NAME?</v>
      </c>
      <c r="AN63" s="29" t="e">
        <f t="shared" ca="1" si="12"/>
        <v>#NAME?</v>
      </c>
      <c r="AO63" s="29" t="e">
        <f t="shared" ca="1" si="13"/>
        <v>#NAME?</v>
      </c>
    </row>
    <row r="64" spans="1:41">
      <c r="A64" t="s">
        <v>162</v>
      </c>
      <c r="G64">
        <v>5.6270000000000001E-2</v>
      </c>
      <c r="H64">
        <v>1.48E-3</v>
      </c>
      <c r="I64" s="21">
        <f t="shared" si="1"/>
        <v>2.96E-3</v>
      </c>
      <c r="J64">
        <v>7.2179999999999994E-2</v>
      </c>
      <c r="K64">
        <v>9.7000000000000005E-4</v>
      </c>
      <c r="L64" s="21">
        <f t="shared" si="2"/>
        <v>1.9400000000000001E-3</v>
      </c>
      <c r="M64">
        <v>0.55993000000000004</v>
      </c>
      <c r="N64">
        <v>1.486E-2</v>
      </c>
      <c r="O64" s="21">
        <f t="shared" si="3"/>
        <v>2.972E-2</v>
      </c>
      <c r="Q64" s="24">
        <v>462.2</v>
      </c>
      <c r="R64" s="24">
        <v>57.71</v>
      </c>
      <c r="S64" s="24">
        <v>449.2</v>
      </c>
      <c r="T64" s="24">
        <v>5.83</v>
      </c>
      <c r="U64" s="24">
        <v>451.5</v>
      </c>
      <c r="V64" s="24">
        <v>9.67</v>
      </c>
      <c r="X64" s="23" t="e">
        <f ca="1">[1]!Age7corr(J64,G64,AA64)</f>
        <v>#NAME?</v>
      </c>
      <c r="Y64" s="23">
        <f t="shared" si="4"/>
        <v>5.83</v>
      </c>
      <c r="Z64" s="23"/>
      <c r="AA64" s="23">
        <f t="shared" si="5"/>
        <v>0.87042799999999998</v>
      </c>
      <c r="AC64" s="29">
        <f t="shared" si="6"/>
        <v>462.2</v>
      </c>
      <c r="AD64" s="29">
        <f t="shared" si="6"/>
        <v>57.71</v>
      </c>
      <c r="AE64" s="29" t="e">
        <f t="shared" ca="1" si="7"/>
        <v>#NAME?</v>
      </c>
      <c r="AF64" s="29">
        <f t="shared" si="8"/>
        <v>5.83</v>
      </c>
      <c r="AG64" s="29">
        <f t="shared" si="8"/>
        <v>451.5</v>
      </c>
      <c r="AH64" s="29">
        <f t="shared" si="8"/>
        <v>9.67</v>
      </c>
      <c r="AI64" s="29"/>
      <c r="AJ64" s="30" t="e">
        <f t="shared" ca="1" si="9"/>
        <v>#NAME?</v>
      </c>
      <c r="AK64" s="30" t="e">
        <f t="shared" ca="1" si="10"/>
        <v>#NAME?</v>
      </c>
      <c r="AL64" s="21"/>
      <c r="AM64" s="29" t="e">
        <f t="shared" ca="1" si="11"/>
        <v>#NAME?</v>
      </c>
      <c r="AN64" s="29" t="e">
        <f t="shared" ca="1" si="12"/>
        <v>#NAME?</v>
      </c>
      <c r="AO64" s="29" t="e">
        <f t="shared" ca="1" si="13"/>
        <v>#NAME?</v>
      </c>
    </row>
    <row r="65" spans="1:41">
      <c r="A65" t="s">
        <v>163</v>
      </c>
      <c r="G65">
        <v>5.8139999999999997E-2</v>
      </c>
      <c r="H65">
        <v>1.57E-3</v>
      </c>
      <c r="I65" s="21">
        <f t="shared" si="1"/>
        <v>3.14E-3</v>
      </c>
      <c r="J65">
        <v>6.7419999999999994E-2</v>
      </c>
      <c r="K65">
        <v>8.9999999999999998E-4</v>
      </c>
      <c r="L65" s="21">
        <f t="shared" si="2"/>
        <v>1.8E-3</v>
      </c>
      <c r="M65">
        <v>0.54042000000000001</v>
      </c>
      <c r="N65">
        <v>1.468E-2</v>
      </c>
      <c r="O65" s="21">
        <f t="shared" si="3"/>
        <v>2.9360000000000001E-2</v>
      </c>
      <c r="Q65" s="24">
        <v>534.5</v>
      </c>
      <c r="R65" s="24">
        <v>58.96</v>
      </c>
      <c r="S65" s="24">
        <v>420.6</v>
      </c>
      <c r="T65" s="24">
        <v>5.42</v>
      </c>
      <c r="U65" s="24">
        <v>438.7</v>
      </c>
      <c r="V65" s="24">
        <v>9.68</v>
      </c>
      <c r="X65" s="23" t="e">
        <f ca="1">[1]!Age7corr(J65,G65,AA65)</f>
        <v>#NAME?</v>
      </c>
      <c r="Y65" s="23">
        <f t="shared" si="4"/>
        <v>5.42</v>
      </c>
      <c r="Z65" s="23"/>
      <c r="AA65" s="23">
        <f t="shared" si="5"/>
        <v>0.86785400000000001</v>
      </c>
      <c r="AC65" s="29">
        <f t="shared" si="6"/>
        <v>534.5</v>
      </c>
      <c r="AD65" s="29">
        <f t="shared" si="6"/>
        <v>58.96</v>
      </c>
      <c r="AE65" s="29" t="e">
        <f t="shared" ca="1" si="7"/>
        <v>#NAME?</v>
      </c>
      <c r="AF65" s="29">
        <f t="shared" si="8"/>
        <v>5.42</v>
      </c>
      <c r="AG65" s="29">
        <f t="shared" si="8"/>
        <v>438.7</v>
      </c>
      <c r="AH65" s="29">
        <f t="shared" si="8"/>
        <v>9.68</v>
      </c>
      <c r="AI65" s="29"/>
      <c r="AJ65" s="30" t="e">
        <f t="shared" ca="1" si="9"/>
        <v>#NAME?</v>
      </c>
      <c r="AK65" s="30" t="e">
        <f t="shared" ca="1" si="10"/>
        <v>#NAME?</v>
      </c>
      <c r="AL65" s="21"/>
      <c r="AM65" s="29" t="e">
        <f t="shared" ca="1" si="11"/>
        <v>#NAME?</v>
      </c>
      <c r="AN65" s="29" t="e">
        <f t="shared" ca="1" si="12"/>
        <v>#NAME?</v>
      </c>
      <c r="AO65" s="29" t="e">
        <f t="shared" ca="1" si="13"/>
        <v>#NAME?</v>
      </c>
    </row>
    <row r="66" spans="1:41">
      <c r="A66" t="s">
        <v>164</v>
      </c>
      <c r="G66">
        <v>9.3390000000000001E-2</v>
      </c>
      <c r="H66">
        <v>2.8E-3</v>
      </c>
      <c r="I66" s="21">
        <f t="shared" si="1"/>
        <v>5.5999999999999999E-3</v>
      </c>
      <c r="J66">
        <v>0.21959000000000001</v>
      </c>
      <c r="K66">
        <v>3.32E-3</v>
      </c>
      <c r="L66" s="21">
        <f t="shared" si="2"/>
        <v>6.6400000000000001E-3</v>
      </c>
      <c r="M66">
        <v>2.8266300000000002</v>
      </c>
      <c r="N66">
        <v>8.5949999999999999E-2</v>
      </c>
      <c r="O66" s="21">
        <f t="shared" si="3"/>
        <v>0.1719</v>
      </c>
      <c r="Q66" s="24">
        <v>1495.8</v>
      </c>
      <c r="R66" s="24">
        <v>55.67</v>
      </c>
      <c r="S66" s="24">
        <v>1279.7</v>
      </c>
      <c r="T66" s="24">
        <v>17.53</v>
      </c>
      <c r="U66" s="24">
        <v>1362.6</v>
      </c>
      <c r="V66" s="24">
        <v>22.81</v>
      </c>
      <c r="X66" s="23" t="e">
        <f ca="1">[1]!Age7corr(J66,G66,AA66)</f>
        <v>#NAME?</v>
      </c>
      <c r="Y66" s="23">
        <f t="shared" si="4"/>
        <v>17.53</v>
      </c>
      <c r="Z66" s="23"/>
      <c r="AA66" s="23">
        <f t="shared" si="5"/>
        <v>0.94517299999999993</v>
      </c>
      <c r="AC66" s="29">
        <f t="shared" si="6"/>
        <v>1495.8</v>
      </c>
      <c r="AD66" s="29">
        <f t="shared" si="6"/>
        <v>55.67</v>
      </c>
      <c r="AE66" s="29" t="e">
        <f t="shared" ca="1" si="7"/>
        <v>#NAME?</v>
      </c>
      <c r="AF66" s="29">
        <f t="shared" si="8"/>
        <v>17.53</v>
      </c>
      <c r="AG66" s="29">
        <f t="shared" si="8"/>
        <v>1362.6</v>
      </c>
      <c r="AH66" s="29">
        <f t="shared" si="8"/>
        <v>22.81</v>
      </c>
      <c r="AI66" s="29"/>
      <c r="AJ66" s="30" t="e">
        <f t="shared" ca="1" si="9"/>
        <v>#NAME?</v>
      </c>
      <c r="AK66" s="30" t="e">
        <f t="shared" ca="1" si="10"/>
        <v>#NAME?</v>
      </c>
      <c r="AL66" s="21"/>
      <c r="AM66" s="29" t="e">
        <f t="shared" ca="1" si="11"/>
        <v>#NAME?</v>
      </c>
      <c r="AN66" s="29" t="e">
        <f t="shared" ca="1" si="12"/>
        <v>#NAME?</v>
      </c>
      <c r="AO66" s="29" t="e">
        <f t="shared" ca="1" si="13"/>
        <v>#NAME?</v>
      </c>
    </row>
    <row r="67" spans="1:41">
      <c r="A67" t="s">
        <v>165</v>
      </c>
      <c r="G67">
        <v>5.595E-2</v>
      </c>
      <c r="H67">
        <v>1.1800000000000001E-3</v>
      </c>
      <c r="I67" s="21">
        <f t="shared" si="1"/>
        <v>2.3600000000000001E-3</v>
      </c>
      <c r="J67">
        <v>6.7210000000000006E-2</v>
      </c>
      <c r="K67">
        <v>8.5999999999999998E-4</v>
      </c>
      <c r="L67" s="21">
        <f t="shared" si="2"/>
        <v>1.72E-3</v>
      </c>
      <c r="M67">
        <v>0.51839999999999997</v>
      </c>
      <c r="N67">
        <v>1.1220000000000001E-2</v>
      </c>
      <c r="O67" s="21">
        <f t="shared" si="3"/>
        <v>2.2440000000000002E-2</v>
      </c>
      <c r="Q67" s="24">
        <v>449.9</v>
      </c>
      <c r="R67" s="24">
        <v>45.91</v>
      </c>
      <c r="S67" s="24">
        <v>419.3</v>
      </c>
      <c r="T67" s="24">
        <v>5.2</v>
      </c>
      <c r="U67" s="24">
        <v>424.1</v>
      </c>
      <c r="V67" s="24">
        <v>7.51</v>
      </c>
      <c r="X67" s="23" t="e">
        <f ca="1">[1]!Age7corr(J67,G67,AA67)</f>
        <v>#NAME?</v>
      </c>
      <c r="Y67" s="23">
        <f t="shared" si="4"/>
        <v>5.2</v>
      </c>
      <c r="Z67" s="23"/>
      <c r="AA67" s="23">
        <f t="shared" si="5"/>
        <v>0.86773699999999998</v>
      </c>
      <c r="AC67" s="29">
        <f t="shared" si="6"/>
        <v>449.9</v>
      </c>
      <c r="AD67" s="29">
        <f t="shared" si="6"/>
        <v>45.91</v>
      </c>
      <c r="AE67" s="29" t="e">
        <f t="shared" ca="1" si="7"/>
        <v>#NAME?</v>
      </c>
      <c r="AF67" s="29">
        <f t="shared" si="8"/>
        <v>5.2</v>
      </c>
      <c r="AG67" s="29">
        <f t="shared" si="8"/>
        <v>424.1</v>
      </c>
      <c r="AH67" s="29">
        <f t="shared" si="8"/>
        <v>7.51</v>
      </c>
      <c r="AI67" s="29"/>
      <c r="AJ67" s="30" t="e">
        <f t="shared" ca="1" si="9"/>
        <v>#NAME?</v>
      </c>
      <c r="AK67" s="30" t="e">
        <f t="shared" ca="1" si="10"/>
        <v>#NAME?</v>
      </c>
      <c r="AL67" s="21"/>
      <c r="AM67" s="29" t="e">
        <f t="shared" ca="1" si="11"/>
        <v>#NAME?</v>
      </c>
      <c r="AN67" s="29" t="e">
        <f t="shared" ca="1" si="12"/>
        <v>#NAME?</v>
      </c>
      <c r="AO67" s="29" t="e">
        <f t="shared" ca="1" si="13"/>
        <v>#NAME?</v>
      </c>
    </row>
    <row r="68" spans="1:41">
      <c r="A68" t="s">
        <v>166</v>
      </c>
      <c r="G68">
        <v>5.2380000000000003E-2</v>
      </c>
      <c r="H68">
        <v>1.5100000000000001E-3</v>
      </c>
      <c r="I68" s="21">
        <f t="shared" si="1"/>
        <v>3.0200000000000001E-3</v>
      </c>
      <c r="J68">
        <v>3.7560000000000003E-2</v>
      </c>
      <c r="K68">
        <v>5.1000000000000004E-4</v>
      </c>
      <c r="L68" s="21">
        <f t="shared" si="2"/>
        <v>1.0200000000000001E-3</v>
      </c>
      <c r="M68">
        <v>0.27123000000000003</v>
      </c>
      <c r="N68">
        <v>7.8399999999999997E-3</v>
      </c>
      <c r="O68" s="21">
        <f t="shared" si="3"/>
        <v>1.5679999999999999E-2</v>
      </c>
      <c r="Q68" s="24">
        <v>302.2</v>
      </c>
      <c r="R68" s="24">
        <v>64.239999999999995</v>
      </c>
      <c r="S68" s="24">
        <v>237.7</v>
      </c>
      <c r="T68" s="24">
        <v>3.18</v>
      </c>
      <c r="U68" s="24">
        <v>243.7</v>
      </c>
      <c r="V68" s="24">
        <v>6.26</v>
      </c>
      <c r="X68" s="23" t="e">
        <f ca="1">[1]!Age7corr(J68,G68,AA68)</f>
        <v>#NAME?</v>
      </c>
      <c r="Y68" s="23">
        <f t="shared" si="4"/>
        <v>3.18</v>
      </c>
      <c r="Z68" s="23"/>
      <c r="AA68" s="23">
        <f t="shared" si="5"/>
        <v>0.85139299999999996</v>
      </c>
      <c r="AC68" s="29">
        <f t="shared" si="6"/>
        <v>302.2</v>
      </c>
      <c r="AD68" s="29">
        <f t="shared" si="6"/>
        <v>64.239999999999995</v>
      </c>
      <c r="AE68" s="29" t="e">
        <f t="shared" ca="1" si="7"/>
        <v>#NAME?</v>
      </c>
      <c r="AF68" s="29">
        <f t="shared" si="8"/>
        <v>3.18</v>
      </c>
      <c r="AG68" s="29">
        <f t="shared" si="8"/>
        <v>243.7</v>
      </c>
      <c r="AH68" s="29">
        <f t="shared" si="8"/>
        <v>6.26</v>
      </c>
      <c r="AI68" s="29"/>
      <c r="AJ68" s="30" t="e">
        <f t="shared" ca="1" si="9"/>
        <v>#NAME?</v>
      </c>
      <c r="AK68" s="30" t="e">
        <f t="shared" ca="1" si="10"/>
        <v>#NAME?</v>
      </c>
      <c r="AL68" s="21"/>
      <c r="AM68" s="29" t="e">
        <f t="shared" ca="1" si="11"/>
        <v>#NAME?</v>
      </c>
      <c r="AN68" s="29" t="e">
        <f t="shared" ca="1" si="12"/>
        <v>#NAME?</v>
      </c>
      <c r="AO68" s="29" t="e">
        <f t="shared" ca="1" si="13"/>
        <v>#NAME?</v>
      </c>
    </row>
    <row r="69" spans="1:41">
      <c r="A69" t="s">
        <v>167</v>
      </c>
      <c r="G69">
        <v>5.6869999999999997E-2</v>
      </c>
      <c r="H69">
        <v>1.39E-3</v>
      </c>
      <c r="I69" s="21">
        <f t="shared" si="1"/>
        <v>2.7799999999999999E-3</v>
      </c>
      <c r="J69">
        <v>7.6009999999999994E-2</v>
      </c>
      <c r="K69">
        <v>1.01E-3</v>
      </c>
      <c r="L69" s="21">
        <f t="shared" si="2"/>
        <v>2.0200000000000001E-3</v>
      </c>
      <c r="M69">
        <v>0.59599000000000002</v>
      </c>
      <c r="N69">
        <v>1.481E-2</v>
      </c>
      <c r="O69" s="21">
        <f t="shared" si="3"/>
        <v>2.962E-2</v>
      </c>
      <c r="Q69" s="24">
        <v>485.9</v>
      </c>
      <c r="R69" s="24">
        <v>53.12</v>
      </c>
      <c r="S69" s="24">
        <v>472.3</v>
      </c>
      <c r="T69" s="24">
        <v>6.04</v>
      </c>
      <c r="U69" s="24">
        <v>474.7</v>
      </c>
      <c r="V69" s="24">
        <v>9.42</v>
      </c>
      <c r="X69" s="23" t="e">
        <f ca="1">[1]!Age7corr(J69,G69,AA69)</f>
        <v>#NAME?</v>
      </c>
      <c r="Y69" s="23">
        <f t="shared" si="4"/>
        <v>6.04</v>
      </c>
      <c r="Z69" s="23"/>
      <c r="AA69" s="23">
        <f t="shared" si="5"/>
        <v>0.87250699999999992</v>
      </c>
      <c r="AC69" s="29">
        <f t="shared" si="6"/>
        <v>485.9</v>
      </c>
      <c r="AD69" s="29">
        <f t="shared" si="6"/>
        <v>53.12</v>
      </c>
      <c r="AE69" s="29" t="e">
        <f t="shared" ca="1" si="7"/>
        <v>#NAME?</v>
      </c>
      <c r="AF69" s="29">
        <f t="shared" si="8"/>
        <v>6.04</v>
      </c>
      <c r="AG69" s="29">
        <f t="shared" si="8"/>
        <v>474.7</v>
      </c>
      <c r="AH69" s="29">
        <f t="shared" si="8"/>
        <v>9.42</v>
      </c>
      <c r="AI69" s="29"/>
      <c r="AJ69" s="30" t="e">
        <f t="shared" ca="1" si="9"/>
        <v>#NAME?</v>
      </c>
      <c r="AK69" s="30" t="e">
        <f t="shared" ca="1" si="10"/>
        <v>#NAME?</v>
      </c>
      <c r="AL69" s="21"/>
      <c r="AM69" s="29" t="e">
        <f t="shared" ca="1" si="11"/>
        <v>#NAME?</v>
      </c>
      <c r="AN69" s="29" t="e">
        <f t="shared" ca="1" si="12"/>
        <v>#NAME?</v>
      </c>
      <c r="AO69" s="29" t="e">
        <f t="shared" ca="1" si="13"/>
        <v>#NAME?</v>
      </c>
    </row>
    <row r="70" spans="1:41">
      <c r="A70" t="s">
        <v>168</v>
      </c>
      <c r="G70">
        <v>5.4859999999999999E-2</v>
      </c>
      <c r="H70">
        <v>1.16E-3</v>
      </c>
      <c r="I70" s="21">
        <f t="shared" si="1"/>
        <v>2.32E-3</v>
      </c>
      <c r="J70">
        <v>6.6629999999999995E-2</v>
      </c>
      <c r="K70">
        <v>8.4999999999999995E-4</v>
      </c>
      <c r="L70" s="21">
        <f t="shared" si="2"/>
        <v>1.6999999999999999E-3</v>
      </c>
      <c r="M70">
        <v>0.50397999999999998</v>
      </c>
      <c r="N70">
        <v>1.093E-2</v>
      </c>
      <c r="O70" s="21">
        <f t="shared" si="3"/>
        <v>2.1860000000000001E-2</v>
      </c>
      <c r="Q70" s="24">
        <v>406.5</v>
      </c>
      <c r="R70" s="24">
        <v>46.32</v>
      </c>
      <c r="S70" s="24">
        <v>415.8</v>
      </c>
      <c r="T70" s="24">
        <v>5.14</v>
      </c>
      <c r="U70" s="24">
        <v>414.4</v>
      </c>
      <c r="V70" s="24">
        <v>7.38</v>
      </c>
      <c r="X70" s="23" t="e">
        <f ca="1">[1]!Age7corr(J70,G70,AA70)</f>
        <v>#NAME?</v>
      </c>
      <c r="Y70" s="23">
        <f t="shared" si="4"/>
        <v>5.14</v>
      </c>
      <c r="Z70" s="23"/>
      <c r="AA70" s="23">
        <f t="shared" si="5"/>
        <v>0.86742199999999992</v>
      </c>
      <c r="AC70" s="29">
        <f t="shared" si="6"/>
        <v>406.5</v>
      </c>
      <c r="AD70" s="29">
        <f t="shared" si="6"/>
        <v>46.32</v>
      </c>
      <c r="AE70" s="29" t="e">
        <f t="shared" ca="1" si="7"/>
        <v>#NAME?</v>
      </c>
      <c r="AF70" s="29">
        <f t="shared" si="8"/>
        <v>5.14</v>
      </c>
      <c r="AG70" s="29">
        <f t="shared" si="8"/>
        <v>414.4</v>
      </c>
      <c r="AH70" s="29">
        <f t="shared" si="8"/>
        <v>7.38</v>
      </c>
      <c r="AI70" s="29"/>
      <c r="AJ70" s="30" t="e">
        <f t="shared" ca="1" si="9"/>
        <v>#NAME?</v>
      </c>
      <c r="AK70" s="30" t="e">
        <f t="shared" ca="1" si="10"/>
        <v>#NAME?</v>
      </c>
      <c r="AL70" s="21"/>
      <c r="AM70" s="29" t="e">
        <f t="shared" ca="1" si="11"/>
        <v>#NAME?</v>
      </c>
      <c r="AN70" s="29" t="e">
        <f t="shared" ca="1" si="12"/>
        <v>#NAME?</v>
      </c>
      <c r="AO70" s="29" t="e">
        <f t="shared" ca="1" si="13"/>
        <v>#NAME?</v>
      </c>
    </row>
    <row r="71" spans="1:41">
      <c r="A71" t="s">
        <v>169</v>
      </c>
      <c r="G71">
        <v>5.4719999999999998E-2</v>
      </c>
      <c r="H71">
        <v>1.4E-3</v>
      </c>
      <c r="I71" s="21">
        <f t="shared" si="1"/>
        <v>2.8E-3</v>
      </c>
      <c r="J71">
        <v>5.9429999999999997E-2</v>
      </c>
      <c r="K71">
        <v>7.7999999999999999E-4</v>
      </c>
      <c r="L71" s="21">
        <f t="shared" si="2"/>
        <v>1.56E-3</v>
      </c>
      <c r="M71">
        <v>0.44835000000000003</v>
      </c>
      <c r="N71">
        <v>1.1560000000000001E-2</v>
      </c>
      <c r="O71" s="21">
        <f t="shared" si="3"/>
        <v>2.3120000000000002E-2</v>
      </c>
      <c r="Q71" s="24">
        <v>400.1</v>
      </c>
      <c r="R71" s="24">
        <v>56.7</v>
      </c>
      <c r="S71" s="24">
        <v>372.2</v>
      </c>
      <c r="T71" s="24">
        <v>4.74</v>
      </c>
      <c r="U71" s="24">
        <v>376.1</v>
      </c>
      <c r="V71" s="24">
        <v>8.11</v>
      </c>
      <c r="X71" s="23" t="e">
        <f ca="1">[1]!Age7corr(J71,G71,AA71)</f>
        <v>#NAME?</v>
      </c>
      <c r="Y71" s="23">
        <f t="shared" si="4"/>
        <v>4.74</v>
      </c>
      <c r="Z71" s="23"/>
      <c r="AA71" s="23">
        <f t="shared" si="5"/>
        <v>0.86349799999999999</v>
      </c>
      <c r="AC71" s="29">
        <f t="shared" si="6"/>
        <v>400.1</v>
      </c>
      <c r="AD71" s="29">
        <f t="shared" si="6"/>
        <v>56.7</v>
      </c>
      <c r="AE71" s="29" t="e">
        <f t="shared" ca="1" si="7"/>
        <v>#NAME?</v>
      </c>
      <c r="AF71" s="29">
        <f t="shared" si="8"/>
        <v>4.74</v>
      </c>
      <c r="AG71" s="29">
        <f t="shared" si="8"/>
        <v>376.1</v>
      </c>
      <c r="AH71" s="29">
        <f t="shared" si="8"/>
        <v>8.11</v>
      </c>
      <c r="AI71" s="29"/>
      <c r="AJ71" s="30" t="e">
        <f t="shared" ca="1" si="9"/>
        <v>#NAME?</v>
      </c>
      <c r="AK71" s="30" t="e">
        <f t="shared" ca="1" si="10"/>
        <v>#NAME?</v>
      </c>
      <c r="AL71" s="21"/>
      <c r="AM71" s="29" t="e">
        <f t="shared" ca="1" si="11"/>
        <v>#NAME?</v>
      </c>
      <c r="AN71" s="29" t="e">
        <f t="shared" ca="1" si="12"/>
        <v>#NAME?</v>
      </c>
      <c r="AO71" s="29" t="e">
        <f t="shared" ca="1" si="13"/>
        <v>#NAME?</v>
      </c>
    </row>
    <row r="72" spans="1:41">
      <c r="A72" t="s">
        <v>170</v>
      </c>
      <c r="G72">
        <v>5.4199999999999998E-2</v>
      </c>
      <c r="H72">
        <v>1.5399999999999999E-3</v>
      </c>
      <c r="I72" s="21">
        <f t="shared" si="1"/>
        <v>3.0799999999999998E-3</v>
      </c>
      <c r="J72">
        <v>5.2170000000000001E-2</v>
      </c>
      <c r="K72">
        <v>7.1000000000000002E-4</v>
      </c>
      <c r="L72" s="21">
        <f t="shared" si="2"/>
        <v>1.42E-3</v>
      </c>
      <c r="M72">
        <v>0.38984999999999997</v>
      </c>
      <c r="N72">
        <v>1.111E-2</v>
      </c>
      <c r="O72" s="21">
        <f t="shared" si="3"/>
        <v>2.222E-2</v>
      </c>
      <c r="Q72" s="24">
        <v>379</v>
      </c>
      <c r="R72" s="24">
        <v>62.51</v>
      </c>
      <c r="S72" s="24">
        <v>327.9</v>
      </c>
      <c r="T72" s="24">
        <v>4.3499999999999996</v>
      </c>
      <c r="U72" s="24">
        <v>334.3</v>
      </c>
      <c r="V72" s="24">
        <v>8.1199999999999992</v>
      </c>
      <c r="X72" s="23" t="e">
        <f ca="1">[1]!Age7corr(J72,G72,AA72)</f>
        <v>#NAME?</v>
      </c>
      <c r="Y72" s="23">
        <f t="shared" si="4"/>
        <v>4.3499999999999996</v>
      </c>
      <c r="Z72" s="23"/>
      <c r="AA72" s="23">
        <f t="shared" si="5"/>
        <v>0.85951099999999991</v>
      </c>
      <c r="AC72" s="29">
        <f t="shared" si="6"/>
        <v>379</v>
      </c>
      <c r="AD72" s="29">
        <f t="shared" si="6"/>
        <v>62.51</v>
      </c>
      <c r="AE72" s="29" t="e">
        <f t="shared" ca="1" si="7"/>
        <v>#NAME?</v>
      </c>
      <c r="AF72" s="29">
        <f t="shared" si="8"/>
        <v>4.3499999999999996</v>
      </c>
      <c r="AG72" s="29">
        <f t="shared" si="8"/>
        <v>334.3</v>
      </c>
      <c r="AH72" s="29">
        <f t="shared" si="8"/>
        <v>8.1199999999999992</v>
      </c>
      <c r="AI72" s="29"/>
      <c r="AJ72" s="30" t="e">
        <f t="shared" ca="1" si="9"/>
        <v>#NAME?</v>
      </c>
      <c r="AK72" s="30" t="e">
        <f t="shared" ca="1" si="10"/>
        <v>#NAME?</v>
      </c>
      <c r="AL72" s="21"/>
      <c r="AM72" s="29" t="e">
        <f t="shared" ca="1" si="11"/>
        <v>#NAME?</v>
      </c>
      <c r="AN72" s="29" t="e">
        <f t="shared" ca="1" si="12"/>
        <v>#NAME?</v>
      </c>
      <c r="AO72" s="29" t="e">
        <f t="shared" ca="1" si="13"/>
        <v>#NAME?</v>
      </c>
    </row>
    <row r="73" spans="1:41">
      <c r="A73" t="s">
        <v>171</v>
      </c>
      <c r="G73">
        <v>5.4420000000000003E-2</v>
      </c>
      <c r="H73">
        <v>1.2600000000000001E-3</v>
      </c>
      <c r="I73" s="21">
        <f t="shared" si="1"/>
        <v>2.5200000000000001E-3</v>
      </c>
      <c r="J73">
        <v>5.5910000000000001E-2</v>
      </c>
      <c r="K73">
        <v>7.2999999999999996E-4</v>
      </c>
      <c r="L73" s="21">
        <f t="shared" si="2"/>
        <v>1.4599999999999999E-3</v>
      </c>
      <c r="M73">
        <v>0.41944999999999999</v>
      </c>
      <c r="N73">
        <v>9.9299999999999996E-3</v>
      </c>
      <c r="O73" s="21">
        <f t="shared" si="3"/>
        <v>1.9859999999999999E-2</v>
      </c>
      <c r="Q73" s="24">
        <v>388.2</v>
      </c>
      <c r="R73" s="24">
        <v>51.08</v>
      </c>
      <c r="S73" s="24">
        <v>350.7</v>
      </c>
      <c r="T73" s="24">
        <v>4.4400000000000004</v>
      </c>
      <c r="U73" s="24">
        <v>355.7</v>
      </c>
      <c r="V73" s="24">
        <v>7.1</v>
      </c>
      <c r="X73" s="23" t="e">
        <f ca="1">[1]!Age7corr(J73,G73,AA73)</f>
        <v>#NAME?</v>
      </c>
      <c r="Y73" s="23">
        <f t="shared" si="4"/>
        <v>4.4400000000000004</v>
      </c>
      <c r="Z73" s="23"/>
      <c r="AA73" s="23">
        <f t="shared" si="5"/>
        <v>0.86156299999999997</v>
      </c>
      <c r="AC73" s="29">
        <f t="shared" si="6"/>
        <v>388.2</v>
      </c>
      <c r="AD73" s="29">
        <f t="shared" si="6"/>
        <v>51.08</v>
      </c>
      <c r="AE73" s="29" t="e">
        <f t="shared" ca="1" si="7"/>
        <v>#NAME?</v>
      </c>
      <c r="AF73" s="29">
        <f t="shared" si="8"/>
        <v>4.4400000000000004</v>
      </c>
      <c r="AG73" s="29">
        <f t="shared" si="8"/>
        <v>355.7</v>
      </c>
      <c r="AH73" s="29">
        <f t="shared" si="8"/>
        <v>7.1</v>
      </c>
      <c r="AI73" s="29"/>
      <c r="AJ73" s="30" t="e">
        <f t="shared" ca="1" si="9"/>
        <v>#NAME?</v>
      </c>
      <c r="AK73" s="30" t="e">
        <f t="shared" ca="1" si="10"/>
        <v>#NAME?</v>
      </c>
      <c r="AL73" s="21"/>
      <c r="AM73" s="29" t="e">
        <f t="shared" ca="1" si="11"/>
        <v>#NAME?</v>
      </c>
      <c r="AN73" s="29" t="e">
        <f t="shared" ca="1" si="12"/>
        <v>#NAME?</v>
      </c>
      <c r="AO73" s="29" t="e">
        <f t="shared" ca="1" si="13"/>
        <v>#NAME?</v>
      </c>
    </row>
    <row r="74" spans="1:41">
      <c r="A74" t="s">
        <v>172</v>
      </c>
      <c r="G74">
        <v>5.6219999999999999E-2</v>
      </c>
      <c r="H74">
        <v>1.33E-3</v>
      </c>
      <c r="I74" s="21">
        <f t="shared" si="1"/>
        <v>2.66E-3</v>
      </c>
      <c r="J74">
        <v>7.1400000000000005E-2</v>
      </c>
      <c r="K74">
        <v>9.3000000000000005E-4</v>
      </c>
      <c r="L74" s="21">
        <f t="shared" si="2"/>
        <v>1.8600000000000001E-3</v>
      </c>
      <c r="M74">
        <v>0.55345999999999995</v>
      </c>
      <c r="N74">
        <v>1.3350000000000001E-2</v>
      </c>
      <c r="O74" s="21">
        <f t="shared" si="3"/>
        <v>2.6700000000000002E-2</v>
      </c>
      <c r="Q74" s="24">
        <v>460.5</v>
      </c>
      <c r="R74" s="24">
        <v>52.17</v>
      </c>
      <c r="S74" s="24">
        <v>444.6</v>
      </c>
      <c r="T74" s="24">
        <v>5.62</v>
      </c>
      <c r="U74" s="24">
        <v>447.3</v>
      </c>
      <c r="V74" s="24">
        <v>8.73</v>
      </c>
      <c r="X74" s="23" t="e">
        <f ca="1">[1]!Age7corr(J74,G74,AA74)</f>
        <v>#NAME?</v>
      </c>
      <c r="Y74" s="23">
        <f t="shared" si="4"/>
        <v>5.62</v>
      </c>
      <c r="Z74" s="23"/>
      <c r="AA74" s="23">
        <f t="shared" si="5"/>
        <v>0.87001399999999995</v>
      </c>
      <c r="AC74" s="29">
        <f t="shared" si="6"/>
        <v>460.5</v>
      </c>
      <c r="AD74" s="29">
        <f t="shared" si="6"/>
        <v>52.17</v>
      </c>
      <c r="AE74" s="29" t="e">
        <f t="shared" ca="1" si="7"/>
        <v>#NAME?</v>
      </c>
      <c r="AF74" s="29">
        <f t="shared" si="8"/>
        <v>5.62</v>
      </c>
      <c r="AG74" s="29">
        <f t="shared" si="8"/>
        <v>447.3</v>
      </c>
      <c r="AH74" s="29">
        <f t="shared" si="8"/>
        <v>8.73</v>
      </c>
      <c r="AI74" s="29"/>
      <c r="AJ74" s="30" t="e">
        <f t="shared" ca="1" si="9"/>
        <v>#NAME?</v>
      </c>
      <c r="AK74" s="30" t="e">
        <f t="shared" ca="1" si="10"/>
        <v>#NAME?</v>
      </c>
      <c r="AL74" s="21"/>
      <c r="AM74" s="29" t="e">
        <f t="shared" ca="1" si="11"/>
        <v>#NAME?</v>
      </c>
      <c r="AN74" s="29" t="e">
        <f t="shared" ca="1" si="12"/>
        <v>#NAME?</v>
      </c>
      <c r="AO74" s="29" t="e">
        <f t="shared" ca="1" si="13"/>
        <v>#NAME?</v>
      </c>
    </row>
    <row r="75" spans="1:41">
      <c r="A75" t="s">
        <v>173</v>
      </c>
      <c r="G75">
        <v>5.2670000000000002E-2</v>
      </c>
      <c r="H75">
        <v>1.5499999999999999E-3</v>
      </c>
      <c r="I75" s="21">
        <f t="shared" ref="I75:I110" si="14">2*H75</f>
        <v>3.0999999999999999E-3</v>
      </c>
      <c r="J75">
        <v>3.7470000000000003E-2</v>
      </c>
      <c r="K75">
        <v>5.1000000000000004E-4</v>
      </c>
      <c r="L75" s="21">
        <f t="shared" ref="L75:L111" si="15">2*K75</f>
        <v>1.0200000000000001E-3</v>
      </c>
      <c r="M75">
        <v>0.27210000000000001</v>
      </c>
      <c r="N75">
        <v>8.0300000000000007E-3</v>
      </c>
      <c r="O75" s="21">
        <f t="shared" ref="O75:O111" si="16">2*N75</f>
        <v>1.6060000000000001E-2</v>
      </c>
      <c r="Q75" s="24">
        <v>314.5</v>
      </c>
      <c r="R75" s="24">
        <v>65.41</v>
      </c>
      <c r="S75" s="24">
        <v>237.1</v>
      </c>
      <c r="T75" s="24">
        <v>3.2</v>
      </c>
      <c r="U75" s="24">
        <v>244.4</v>
      </c>
      <c r="V75" s="24">
        <v>6.41</v>
      </c>
      <c r="X75" s="23" t="e">
        <f ca="1">[1]!Age7corr(J75,G75,AA75)</f>
        <v>#NAME?</v>
      </c>
      <c r="Y75" s="23">
        <f t="shared" ref="Y75:Y111" si="17">T75</f>
        <v>3.2</v>
      </c>
      <c r="Z75" s="23"/>
      <c r="AA75" s="23">
        <f t="shared" ref="AA75:AA111" si="18">(9*10^(-5)*S75+0.83)</f>
        <v>0.85133899999999996</v>
      </c>
      <c r="AC75" s="29">
        <f t="shared" ref="AC75:AD111" si="19">Q75</f>
        <v>314.5</v>
      </c>
      <c r="AD75" s="29">
        <f t="shared" si="19"/>
        <v>65.41</v>
      </c>
      <c r="AE75" s="29" t="e">
        <f t="shared" ref="AE75:AE111" ca="1" si="20">X75</f>
        <v>#NAME?</v>
      </c>
      <c r="AF75" s="29">
        <f t="shared" ref="AF75:AH111" si="21">T75</f>
        <v>3.2</v>
      </c>
      <c r="AG75" s="29">
        <f t="shared" si="21"/>
        <v>244.4</v>
      </c>
      <c r="AH75" s="29">
        <f t="shared" si="21"/>
        <v>6.41</v>
      </c>
      <c r="AI75" s="29"/>
      <c r="AJ75" s="30" t="e">
        <f t="shared" ref="AJ75:AJ111" ca="1" si="22">(AC75-AE75)/AC75*100</f>
        <v>#NAME?</v>
      </c>
      <c r="AK75" s="30" t="e">
        <f t="shared" ref="AK75:AK111" ca="1" si="23">(AG75-AE75)/AG75*100</f>
        <v>#NAME?</v>
      </c>
      <c r="AL75" s="21"/>
      <c r="AM75" s="29" t="e">
        <f t="shared" ref="AM75:AM111" ca="1" si="24">IF(X75&gt;1000,IF(AJ75&lt;$AQ$5,$Q$5,$AQ$9),IF(AK75&lt;$AQ$5,$S$5,$AQ$9))</f>
        <v>#NAME?</v>
      </c>
      <c r="AN75" s="29" t="e">
        <f t="shared" ref="AN75:AN111" ca="1" si="25">IF(AE75&gt;1000,IF(AJ75&lt;$AQ$5,AC75,0),IF(AK75&lt;$AQ$5,AE75,0))</f>
        <v>#NAME?</v>
      </c>
      <c r="AO75" s="29" t="e">
        <f t="shared" ref="AO75:AO111" ca="1" si="26">IF(AE75&gt;1000,IF(AJ75&lt;$AQ$5,AD75,0),IF(AK75&lt;$AQ$5,AF75,0))</f>
        <v>#NAME?</v>
      </c>
    </row>
    <row r="76" spans="1:41">
      <c r="A76" t="s">
        <v>174</v>
      </c>
      <c r="G76">
        <v>5.1180000000000003E-2</v>
      </c>
      <c r="H76">
        <v>1.5399999999999999E-3</v>
      </c>
      <c r="I76" s="21">
        <f t="shared" si="14"/>
        <v>3.0799999999999998E-3</v>
      </c>
      <c r="J76">
        <v>3.8589999999999999E-2</v>
      </c>
      <c r="K76">
        <v>5.2999999999999998E-4</v>
      </c>
      <c r="L76" s="21">
        <f t="shared" si="15"/>
        <v>1.06E-3</v>
      </c>
      <c r="M76">
        <v>0.27228999999999998</v>
      </c>
      <c r="N76">
        <v>8.1899999999999994E-3</v>
      </c>
      <c r="O76" s="21">
        <f t="shared" si="16"/>
        <v>1.6379999999999999E-2</v>
      </c>
      <c r="Q76" s="24">
        <v>248.9</v>
      </c>
      <c r="R76" s="24">
        <v>67.739999999999995</v>
      </c>
      <c r="S76" s="24">
        <v>244.1</v>
      </c>
      <c r="T76" s="24">
        <v>3.28</v>
      </c>
      <c r="U76" s="24">
        <v>244.5</v>
      </c>
      <c r="V76" s="24">
        <v>6.54</v>
      </c>
      <c r="X76" s="23" t="e">
        <f ca="1">[1]!Age7corr(J76,G76,AA76)</f>
        <v>#NAME?</v>
      </c>
      <c r="Y76" s="23">
        <f t="shared" si="17"/>
        <v>3.28</v>
      </c>
      <c r="Z76" s="23"/>
      <c r="AA76" s="23">
        <f t="shared" si="18"/>
        <v>0.85196899999999998</v>
      </c>
      <c r="AC76" s="29">
        <f t="shared" si="19"/>
        <v>248.9</v>
      </c>
      <c r="AD76" s="29">
        <f t="shared" si="19"/>
        <v>67.739999999999995</v>
      </c>
      <c r="AE76" s="29" t="e">
        <f t="shared" ca="1" si="20"/>
        <v>#NAME?</v>
      </c>
      <c r="AF76" s="29">
        <f t="shared" si="21"/>
        <v>3.28</v>
      </c>
      <c r="AG76" s="29">
        <f t="shared" si="21"/>
        <v>244.5</v>
      </c>
      <c r="AH76" s="29">
        <f t="shared" si="21"/>
        <v>6.54</v>
      </c>
      <c r="AI76" s="29"/>
      <c r="AJ76" s="30" t="e">
        <f t="shared" ca="1" si="22"/>
        <v>#NAME?</v>
      </c>
      <c r="AK76" s="30" t="e">
        <f t="shared" ca="1" si="23"/>
        <v>#NAME?</v>
      </c>
      <c r="AL76" s="21"/>
      <c r="AM76" s="29" t="e">
        <f t="shared" ca="1" si="24"/>
        <v>#NAME?</v>
      </c>
      <c r="AN76" s="29" t="e">
        <f t="shared" ca="1" si="25"/>
        <v>#NAME?</v>
      </c>
      <c r="AO76" s="29" t="e">
        <f t="shared" ca="1" si="26"/>
        <v>#NAME?</v>
      </c>
    </row>
    <row r="77" spans="1:41">
      <c r="A77" t="s">
        <v>175</v>
      </c>
      <c r="G77">
        <v>5.3440000000000001E-2</v>
      </c>
      <c r="H77">
        <v>2E-3</v>
      </c>
      <c r="I77" s="21">
        <f t="shared" si="14"/>
        <v>4.0000000000000001E-3</v>
      </c>
      <c r="J77">
        <v>4.0649999999999999E-2</v>
      </c>
      <c r="K77">
        <v>6.3000000000000003E-4</v>
      </c>
      <c r="L77" s="21">
        <f t="shared" si="15"/>
        <v>1.2600000000000001E-3</v>
      </c>
      <c r="M77">
        <v>0.29949999999999999</v>
      </c>
      <c r="N77">
        <v>1.12E-2</v>
      </c>
      <c r="O77" s="21">
        <f t="shared" si="16"/>
        <v>2.24E-2</v>
      </c>
      <c r="Q77" s="24">
        <v>347.5</v>
      </c>
      <c r="R77" s="24">
        <v>82.26</v>
      </c>
      <c r="S77" s="24">
        <v>256.8</v>
      </c>
      <c r="T77" s="24">
        <v>3.89</v>
      </c>
      <c r="U77" s="24">
        <v>266</v>
      </c>
      <c r="V77" s="24">
        <v>8.75</v>
      </c>
      <c r="X77" s="23" t="e">
        <f ca="1">[1]!Age7corr(J77,G77,AA77)</f>
        <v>#NAME?</v>
      </c>
      <c r="Y77" s="23">
        <f t="shared" si="17"/>
        <v>3.89</v>
      </c>
      <c r="Z77" s="23"/>
      <c r="AA77" s="23">
        <f t="shared" si="18"/>
        <v>0.85311199999999998</v>
      </c>
      <c r="AC77" s="29">
        <f t="shared" si="19"/>
        <v>347.5</v>
      </c>
      <c r="AD77" s="29">
        <f t="shared" si="19"/>
        <v>82.26</v>
      </c>
      <c r="AE77" s="29" t="e">
        <f t="shared" ca="1" si="20"/>
        <v>#NAME?</v>
      </c>
      <c r="AF77" s="29">
        <f t="shared" si="21"/>
        <v>3.89</v>
      </c>
      <c r="AG77" s="29">
        <f t="shared" si="21"/>
        <v>266</v>
      </c>
      <c r="AH77" s="29">
        <f t="shared" si="21"/>
        <v>8.75</v>
      </c>
      <c r="AI77" s="29"/>
      <c r="AJ77" s="30" t="e">
        <f t="shared" ca="1" si="22"/>
        <v>#NAME?</v>
      </c>
      <c r="AK77" s="30" t="e">
        <f t="shared" ca="1" si="23"/>
        <v>#NAME?</v>
      </c>
      <c r="AL77" s="21"/>
      <c r="AM77" s="29" t="e">
        <f t="shared" ca="1" si="24"/>
        <v>#NAME?</v>
      </c>
      <c r="AN77" s="29" t="e">
        <f t="shared" ca="1" si="25"/>
        <v>#NAME?</v>
      </c>
      <c r="AO77" s="29" t="e">
        <f t="shared" ca="1" si="26"/>
        <v>#NAME?</v>
      </c>
    </row>
    <row r="78" spans="1:41">
      <c r="A78" t="s">
        <v>176</v>
      </c>
      <c r="G78">
        <v>5.2260000000000001E-2</v>
      </c>
      <c r="H78">
        <v>1.23E-3</v>
      </c>
      <c r="I78" s="21">
        <f t="shared" si="14"/>
        <v>2.4599999999999999E-3</v>
      </c>
      <c r="J78">
        <v>3.993E-2</v>
      </c>
      <c r="K78">
        <v>5.1999999999999995E-4</v>
      </c>
      <c r="L78" s="21">
        <f t="shared" si="15"/>
        <v>1.0399999999999999E-3</v>
      </c>
      <c r="M78">
        <v>0.28770000000000001</v>
      </c>
      <c r="N78">
        <v>6.8700000000000002E-3</v>
      </c>
      <c r="O78" s="21">
        <f t="shared" si="16"/>
        <v>1.374E-2</v>
      </c>
      <c r="Q78" s="24">
        <v>296.8</v>
      </c>
      <c r="R78" s="24">
        <v>52.61</v>
      </c>
      <c r="S78" s="24">
        <v>252.4</v>
      </c>
      <c r="T78" s="24">
        <v>3.21</v>
      </c>
      <c r="U78" s="24">
        <v>256.7</v>
      </c>
      <c r="V78" s="24">
        <v>5.42</v>
      </c>
      <c r="X78" s="23" t="e">
        <f ca="1">[1]!Age7corr(J78,G78,AA78)</f>
        <v>#NAME?</v>
      </c>
      <c r="Y78" s="23">
        <f t="shared" si="17"/>
        <v>3.21</v>
      </c>
      <c r="Z78" s="23"/>
      <c r="AA78" s="23">
        <f t="shared" si="18"/>
        <v>0.85271599999999992</v>
      </c>
      <c r="AC78" s="29">
        <f t="shared" si="19"/>
        <v>296.8</v>
      </c>
      <c r="AD78" s="29">
        <f t="shared" si="19"/>
        <v>52.61</v>
      </c>
      <c r="AE78" s="29" t="e">
        <f t="shared" ca="1" si="20"/>
        <v>#NAME?</v>
      </c>
      <c r="AF78" s="29">
        <f t="shared" si="21"/>
        <v>3.21</v>
      </c>
      <c r="AG78" s="29">
        <f t="shared" si="21"/>
        <v>256.7</v>
      </c>
      <c r="AH78" s="29">
        <f t="shared" si="21"/>
        <v>5.42</v>
      </c>
      <c r="AI78" s="29"/>
      <c r="AJ78" s="30" t="e">
        <f t="shared" ca="1" si="22"/>
        <v>#NAME?</v>
      </c>
      <c r="AK78" s="30" t="e">
        <f t="shared" ca="1" si="23"/>
        <v>#NAME?</v>
      </c>
      <c r="AL78" s="21"/>
      <c r="AM78" s="29" t="e">
        <f t="shared" ca="1" si="24"/>
        <v>#NAME?</v>
      </c>
      <c r="AN78" s="29" t="e">
        <f t="shared" ca="1" si="25"/>
        <v>#NAME?</v>
      </c>
      <c r="AO78" s="29" t="e">
        <f t="shared" ca="1" si="26"/>
        <v>#NAME?</v>
      </c>
    </row>
    <row r="79" spans="1:41">
      <c r="A79" t="s">
        <v>177</v>
      </c>
      <c r="G79">
        <v>5.092E-2</v>
      </c>
      <c r="H79">
        <v>1.1999999999999999E-3</v>
      </c>
      <c r="I79" s="21">
        <f t="shared" si="14"/>
        <v>2.3999999999999998E-3</v>
      </c>
      <c r="J79">
        <v>3.8510000000000003E-2</v>
      </c>
      <c r="K79">
        <v>5.0000000000000001E-4</v>
      </c>
      <c r="L79" s="21">
        <f t="shared" si="15"/>
        <v>1E-3</v>
      </c>
      <c r="M79">
        <v>0.27039999999999997</v>
      </c>
      <c r="N79">
        <v>6.4999999999999997E-3</v>
      </c>
      <c r="O79" s="21">
        <f t="shared" si="16"/>
        <v>1.2999999999999999E-2</v>
      </c>
      <c r="Q79" s="24">
        <v>237.2</v>
      </c>
      <c r="R79" s="24">
        <v>53.54</v>
      </c>
      <c r="S79" s="24">
        <v>243.6</v>
      </c>
      <c r="T79" s="24">
        <v>3.11</v>
      </c>
      <c r="U79" s="24">
        <v>243</v>
      </c>
      <c r="V79" s="24">
        <v>5.19</v>
      </c>
      <c r="X79" s="23" t="e">
        <f ca="1">[1]!Age7corr(J79,G79,AA79)</f>
        <v>#NAME?</v>
      </c>
      <c r="Y79" s="23">
        <f t="shared" si="17"/>
        <v>3.11</v>
      </c>
      <c r="Z79" s="23"/>
      <c r="AA79" s="23">
        <f t="shared" si="18"/>
        <v>0.85192400000000001</v>
      </c>
      <c r="AC79" s="29">
        <f t="shared" si="19"/>
        <v>237.2</v>
      </c>
      <c r="AD79" s="29">
        <f t="shared" si="19"/>
        <v>53.54</v>
      </c>
      <c r="AE79" s="29" t="e">
        <f t="shared" ca="1" si="20"/>
        <v>#NAME?</v>
      </c>
      <c r="AF79" s="29">
        <f t="shared" si="21"/>
        <v>3.11</v>
      </c>
      <c r="AG79" s="29">
        <f t="shared" si="21"/>
        <v>243</v>
      </c>
      <c r="AH79" s="29">
        <f t="shared" si="21"/>
        <v>5.19</v>
      </c>
      <c r="AI79" s="29"/>
      <c r="AJ79" s="30" t="e">
        <f t="shared" ca="1" si="22"/>
        <v>#NAME?</v>
      </c>
      <c r="AK79" s="30" t="e">
        <f t="shared" ca="1" si="23"/>
        <v>#NAME?</v>
      </c>
      <c r="AL79" s="21"/>
      <c r="AM79" s="29" t="e">
        <f t="shared" ca="1" si="24"/>
        <v>#NAME?</v>
      </c>
      <c r="AN79" s="29" t="e">
        <f t="shared" ca="1" si="25"/>
        <v>#NAME?</v>
      </c>
      <c r="AO79" s="29" t="e">
        <f t="shared" ca="1" si="26"/>
        <v>#NAME?</v>
      </c>
    </row>
    <row r="80" spans="1:41">
      <c r="A80" t="s">
        <v>178</v>
      </c>
      <c r="G80">
        <v>0.18454000000000001</v>
      </c>
      <c r="H80">
        <v>4.9699999999999996E-3</v>
      </c>
      <c r="I80" s="21">
        <f t="shared" si="14"/>
        <v>9.9399999999999992E-3</v>
      </c>
      <c r="J80">
        <v>7.1260000000000004E-2</v>
      </c>
      <c r="K80">
        <v>9.6000000000000002E-4</v>
      </c>
      <c r="L80" s="21">
        <f t="shared" si="15"/>
        <v>1.92E-3</v>
      </c>
      <c r="M80">
        <v>1.8129599999999999</v>
      </c>
      <c r="N80">
        <v>4.8899999999999999E-2</v>
      </c>
      <c r="O80" s="21">
        <f t="shared" si="16"/>
        <v>9.7799999999999998E-2</v>
      </c>
      <c r="Q80" s="24">
        <v>2694.1</v>
      </c>
      <c r="R80" s="24">
        <v>43.77</v>
      </c>
      <c r="S80" s="24">
        <v>443.7</v>
      </c>
      <c r="T80" s="24">
        <v>5.75</v>
      </c>
      <c r="U80" s="24">
        <v>1050.0999999999999</v>
      </c>
      <c r="V80" s="24">
        <v>17.649999999999999</v>
      </c>
      <c r="X80" s="23" t="e">
        <f ca="1">[1]!Age7corr(J80,G80,AA80)</f>
        <v>#NAME?</v>
      </c>
      <c r="Y80" s="23">
        <f t="shared" si="17"/>
        <v>5.75</v>
      </c>
      <c r="Z80" s="23"/>
      <c r="AA80" s="23">
        <f t="shared" si="18"/>
        <v>0.86993299999999996</v>
      </c>
      <c r="AC80" s="29">
        <f t="shared" si="19"/>
        <v>2694.1</v>
      </c>
      <c r="AD80" s="29">
        <f t="shared" si="19"/>
        <v>43.77</v>
      </c>
      <c r="AE80" s="29" t="e">
        <f t="shared" ca="1" si="20"/>
        <v>#NAME?</v>
      </c>
      <c r="AF80" s="29">
        <f t="shared" si="21"/>
        <v>5.75</v>
      </c>
      <c r="AG80" s="29">
        <f t="shared" si="21"/>
        <v>1050.0999999999999</v>
      </c>
      <c r="AH80" s="29">
        <f t="shared" si="21"/>
        <v>17.649999999999999</v>
      </c>
      <c r="AI80" s="29"/>
      <c r="AJ80" s="30" t="e">
        <f t="shared" ca="1" si="22"/>
        <v>#NAME?</v>
      </c>
      <c r="AK80" s="30" t="e">
        <f t="shared" ca="1" si="23"/>
        <v>#NAME?</v>
      </c>
      <c r="AL80" s="21"/>
      <c r="AM80" s="29" t="e">
        <f t="shared" ca="1" si="24"/>
        <v>#NAME?</v>
      </c>
      <c r="AN80" s="29" t="e">
        <f t="shared" ca="1" si="25"/>
        <v>#NAME?</v>
      </c>
      <c r="AO80" s="29" t="e">
        <f t="shared" ca="1" si="26"/>
        <v>#NAME?</v>
      </c>
    </row>
    <row r="81" spans="1:41">
      <c r="A81" t="s">
        <v>179</v>
      </c>
      <c r="G81">
        <v>0.10551000000000001</v>
      </c>
      <c r="H81">
        <v>4.2500000000000003E-3</v>
      </c>
      <c r="I81" s="21">
        <f t="shared" si="14"/>
        <v>8.5000000000000006E-3</v>
      </c>
      <c r="J81">
        <v>0.18345</v>
      </c>
      <c r="K81">
        <v>2.7799999999999999E-3</v>
      </c>
      <c r="L81" s="21">
        <f t="shared" si="15"/>
        <v>5.5599999999999998E-3</v>
      </c>
      <c r="M81">
        <v>2.6692200000000001</v>
      </c>
      <c r="N81">
        <v>0.10588</v>
      </c>
      <c r="O81" s="21">
        <f t="shared" si="16"/>
        <v>0.21176</v>
      </c>
      <c r="Q81" s="24">
        <v>1723.2</v>
      </c>
      <c r="R81" s="24">
        <v>72.22</v>
      </c>
      <c r="S81" s="24">
        <v>1085.8</v>
      </c>
      <c r="T81" s="24">
        <v>15.13</v>
      </c>
      <c r="U81" s="24">
        <v>1320</v>
      </c>
      <c r="V81" s="24">
        <v>29.3</v>
      </c>
      <c r="X81" s="23" t="e">
        <f ca="1">[1]!Age7corr(J81,G81,AA81)</f>
        <v>#NAME?</v>
      </c>
      <c r="Y81" s="23">
        <f t="shared" si="17"/>
        <v>15.13</v>
      </c>
      <c r="Z81" s="23"/>
      <c r="AA81" s="23">
        <f t="shared" si="18"/>
        <v>0.92772199999999994</v>
      </c>
      <c r="AC81" s="29">
        <f t="shared" si="19"/>
        <v>1723.2</v>
      </c>
      <c r="AD81" s="29">
        <f t="shared" si="19"/>
        <v>72.22</v>
      </c>
      <c r="AE81" s="29" t="e">
        <f t="shared" ca="1" si="20"/>
        <v>#NAME?</v>
      </c>
      <c r="AF81" s="29">
        <f t="shared" si="21"/>
        <v>15.13</v>
      </c>
      <c r="AG81" s="29">
        <f t="shared" si="21"/>
        <v>1320</v>
      </c>
      <c r="AH81" s="29">
        <f t="shared" si="21"/>
        <v>29.3</v>
      </c>
      <c r="AI81" s="29"/>
      <c r="AJ81" s="30" t="e">
        <f t="shared" ca="1" si="22"/>
        <v>#NAME?</v>
      </c>
      <c r="AK81" s="30" t="e">
        <f t="shared" ca="1" si="23"/>
        <v>#NAME?</v>
      </c>
      <c r="AL81" s="21"/>
      <c r="AM81" s="29" t="e">
        <f t="shared" ca="1" si="24"/>
        <v>#NAME?</v>
      </c>
      <c r="AN81" s="29" t="e">
        <f t="shared" ca="1" si="25"/>
        <v>#NAME?</v>
      </c>
      <c r="AO81" s="29" t="e">
        <f t="shared" ca="1" si="26"/>
        <v>#NAME?</v>
      </c>
    </row>
    <row r="82" spans="1:41">
      <c r="A82" t="s">
        <v>180</v>
      </c>
      <c r="G82">
        <v>5.9339999999999997E-2</v>
      </c>
      <c r="H82">
        <v>1.64E-3</v>
      </c>
      <c r="I82" s="21">
        <f t="shared" si="14"/>
        <v>3.2799999999999999E-3</v>
      </c>
      <c r="J82">
        <v>4.8340000000000001E-2</v>
      </c>
      <c r="K82">
        <v>6.4000000000000005E-4</v>
      </c>
      <c r="L82" s="21">
        <f t="shared" si="15"/>
        <v>1.2800000000000001E-3</v>
      </c>
      <c r="M82">
        <v>0.39549000000000001</v>
      </c>
      <c r="N82">
        <v>1.0919999999999999E-2</v>
      </c>
      <c r="O82" s="21">
        <f t="shared" si="16"/>
        <v>2.1839999999999998E-2</v>
      </c>
      <c r="Q82" s="24">
        <v>579.5</v>
      </c>
      <c r="R82" s="24">
        <v>58.77</v>
      </c>
      <c r="S82" s="24">
        <v>304.3</v>
      </c>
      <c r="T82" s="24">
        <v>3.96</v>
      </c>
      <c r="U82" s="24">
        <v>338.4</v>
      </c>
      <c r="V82" s="24">
        <v>7.95</v>
      </c>
      <c r="X82" s="23" t="e">
        <f ca="1">[1]!Age7corr(J82,G82,AA82)</f>
        <v>#NAME?</v>
      </c>
      <c r="Y82" s="23">
        <f t="shared" si="17"/>
        <v>3.96</v>
      </c>
      <c r="Z82" s="23"/>
      <c r="AA82" s="23">
        <f t="shared" si="18"/>
        <v>0.85738700000000001</v>
      </c>
      <c r="AC82" s="29">
        <f t="shared" si="19"/>
        <v>579.5</v>
      </c>
      <c r="AD82" s="29">
        <f t="shared" si="19"/>
        <v>58.77</v>
      </c>
      <c r="AE82" s="29" t="e">
        <f t="shared" ca="1" si="20"/>
        <v>#NAME?</v>
      </c>
      <c r="AF82" s="29">
        <f t="shared" si="21"/>
        <v>3.96</v>
      </c>
      <c r="AG82" s="29">
        <f t="shared" si="21"/>
        <v>338.4</v>
      </c>
      <c r="AH82" s="29">
        <f t="shared" si="21"/>
        <v>7.95</v>
      </c>
      <c r="AI82" s="29"/>
      <c r="AJ82" s="30" t="e">
        <f t="shared" ca="1" si="22"/>
        <v>#NAME?</v>
      </c>
      <c r="AK82" s="30" t="e">
        <f t="shared" ca="1" si="23"/>
        <v>#NAME?</v>
      </c>
      <c r="AL82" s="21"/>
      <c r="AM82" s="29" t="e">
        <f t="shared" ca="1" si="24"/>
        <v>#NAME?</v>
      </c>
      <c r="AN82" s="29" t="e">
        <f t="shared" ca="1" si="25"/>
        <v>#NAME?</v>
      </c>
      <c r="AO82" s="29" t="e">
        <f t="shared" ca="1" si="26"/>
        <v>#NAME?</v>
      </c>
    </row>
    <row r="83" spans="1:41">
      <c r="A83" t="s">
        <v>181</v>
      </c>
      <c r="G83">
        <v>5.7290000000000001E-2</v>
      </c>
      <c r="H83">
        <v>1.67E-3</v>
      </c>
      <c r="I83" s="21">
        <f t="shared" si="14"/>
        <v>3.3400000000000001E-3</v>
      </c>
      <c r="J83">
        <v>4.2439999999999999E-2</v>
      </c>
      <c r="K83">
        <v>5.6999999999999998E-4</v>
      </c>
      <c r="L83" s="21">
        <f t="shared" si="15"/>
        <v>1.14E-3</v>
      </c>
      <c r="M83">
        <v>0.33518999999999999</v>
      </c>
      <c r="N83">
        <v>9.7800000000000005E-3</v>
      </c>
      <c r="O83" s="21">
        <f t="shared" si="16"/>
        <v>1.9560000000000001E-2</v>
      </c>
      <c r="Q83" s="24">
        <v>502.1</v>
      </c>
      <c r="R83" s="24">
        <v>63.46</v>
      </c>
      <c r="S83" s="24">
        <v>267.89999999999998</v>
      </c>
      <c r="T83" s="24">
        <v>3.56</v>
      </c>
      <c r="U83" s="24">
        <v>293.5</v>
      </c>
      <c r="V83" s="24">
        <v>7.43</v>
      </c>
      <c r="X83" s="23" t="e">
        <f ca="1">[1]!Age7corr(J83,G83,AA83)</f>
        <v>#NAME?</v>
      </c>
      <c r="Y83" s="23">
        <f t="shared" si="17"/>
        <v>3.56</v>
      </c>
      <c r="Z83" s="23"/>
      <c r="AA83" s="23">
        <f t="shared" si="18"/>
        <v>0.85411099999999995</v>
      </c>
      <c r="AC83" s="29">
        <f t="shared" si="19"/>
        <v>502.1</v>
      </c>
      <c r="AD83" s="29">
        <f t="shared" si="19"/>
        <v>63.46</v>
      </c>
      <c r="AE83" s="29" t="e">
        <f t="shared" ca="1" si="20"/>
        <v>#NAME?</v>
      </c>
      <c r="AF83" s="29">
        <f t="shared" si="21"/>
        <v>3.56</v>
      </c>
      <c r="AG83" s="29">
        <f t="shared" si="21"/>
        <v>293.5</v>
      </c>
      <c r="AH83" s="29">
        <f t="shared" si="21"/>
        <v>7.43</v>
      </c>
      <c r="AI83" s="29"/>
      <c r="AJ83" s="30" t="e">
        <f t="shared" ca="1" si="22"/>
        <v>#NAME?</v>
      </c>
      <c r="AK83" s="30" t="e">
        <f t="shared" ca="1" si="23"/>
        <v>#NAME?</v>
      </c>
      <c r="AL83" s="21"/>
      <c r="AM83" s="29" t="e">
        <f t="shared" ca="1" si="24"/>
        <v>#NAME?</v>
      </c>
      <c r="AN83" s="29" t="e">
        <f t="shared" ca="1" si="25"/>
        <v>#NAME?</v>
      </c>
      <c r="AO83" s="29" t="e">
        <f t="shared" ca="1" si="26"/>
        <v>#NAME?</v>
      </c>
    </row>
    <row r="84" spans="1:41">
      <c r="A84" t="s">
        <v>182</v>
      </c>
      <c r="G84">
        <v>5.1540000000000002E-2</v>
      </c>
      <c r="H84">
        <v>1.4300000000000001E-3</v>
      </c>
      <c r="I84" s="21">
        <f t="shared" si="14"/>
        <v>2.8600000000000001E-3</v>
      </c>
      <c r="J84">
        <v>3.7719999999999997E-2</v>
      </c>
      <c r="K84">
        <v>5.1000000000000004E-4</v>
      </c>
      <c r="L84" s="21">
        <f t="shared" si="15"/>
        <v>1.0200000000000001E-3</v>
      </c>
      <c r="M84">
        <v>0.26806000000000002</v>
      </c>
      <c r="N84">
        <v>7.4900000000000001E-3</v>
      </c>
      <c r="O84" s="21">
        <f t="shared" si="16"/>
        <v>1.498E-2</v>
      </c>
      <c r="Q84" s="24">
        <v>265.10000000000002</v>
      </c>
      <c r="R84" s="24">
        <v>62.31</v>
      </c>
      <c r="S84" s="24">
        <v>238.7</v>
      </c>
      <c r="T84" s="24">
        <v>3.19</v>
      </c>
      <c r="U84" s="24">
        <v>241.1</v>
      </c>
      <c r="V84" s="24">
        <v>5.99</v>
      </c>
      <c r="X84" s="23" t="e">
        <f ca="1">[1]!Age7corr(J84,G84,AA84)</f>
        <v>#NAME?</v>
      </c>
      <c r="Y84" s="23">
        <f t="shared" si="17"/>
        <v>3.19</v>
      </c>
      <c r="Z84" s="23"/>
      <c r="AA84" s="23">
        <f t="shared" si="18"/>
        <v>0.85148299999999999</v>
      </c>
      <c r="AC84" s="29">
        <f t="shared" si="19"/>
        <v>265.10000000000002</v>
      </c>
      <c r="AD84" s="29">
        <f t="shared" si="19"/>
        <v>62.31</v>
      </c>
      <c r="AE84" s="29" t="e">
        <f t="shared" ca="1" si="20"/>
        <v>#NAME?</v>
      </c>
      <c r="AF84" s="29">
        <f t="shared" si="21"/>
        <v>3.19</v>
      </c>
      <c r="AG84" s="29">
        <f t="shared" si="21"/>
        <v>241.1</v>
      </c>
      <c r="AH84" s="29">
        <f t="shared" si="21"/>
        <v>5.99</v>
      </c>
      <c r="AI84" s="29"/>
      <c r="AJ84" s="30" t="e">
        <f t="shared" ca="1" si="22"/>
        <v>#NAME?</v>
      </c>
      <c r="AK84" s="30" t="e">
        <f t="shared" ca="1" si="23"/>
        <v>#NAME?</v>
      </c>
      <c r="AL84" s="21"/>
      <c r="AM84" s="29" t="e">
        <f t="shared" ca="1" si="24"/>
        <v>#NAME?</v>
      </c>
      <c r="AN84" s="29" t="e">
        <f t="shared" ca="1" si="25"/>
        <v>#NAME?</v>
      </c>
      <c r="AO84" s="29" t="e">
        <f t="shared" ca="1" si="26"/>
        <v>#NAME?</v>
      </c>
    </row>
    <row r="85" spans="1:41">
      <c r="A85" t="s">
        <v>183</v>
      </c>
      <c r="G85">
        <v>5.6649999999999999E-2</v>
      </c>
      <c r="H85">
        <v>1.2899999999999999E-3</v>
      </c>
      <c r="I85" s="21">
        <f t="shared" si="14"/>
        <v>2.5799999999999998E-3</v>
      </c>
      <c r="J85">
        <v>6.5729999999999997E-2</v>
      </c>
      <c r="K85">
        <v>8.5999999999999998E-4</v>
      </c>
      <c r="L85" s="21">
        <f t="shared" si="15"/>
        <v>1.72E-3</v>
      </c>
      <c r="M85">
        <v>0.51336999999999999</v>
      </c>
      <c r="N85">
        <v>1.193E-2</v>
      </c>
      <c r="O85" s="21">
        <f t="shared" si="16"/>
        <v>2.3859999999999999E-2</v>
      </c>
      <c r="Q85" s="24">
        <v>477.2</v>
      </c>
      <c r="R85" s="24">
        <v>49.79</v>
      </c>
      <c r="S85" s="24">
        <v>410.4</v>
      </c>
      <c r="T85" s="24">
        <v>5.2</v>
      </c>
      <c r="U85" s="24">
        <v>420.7</v>
      </c>
      <c r="V85" s="24">
        <v>8</v>
      </c>
      <c r="X85" s="23" t="e">
        <f ca="1">[1]!Age7corr(J85,G85,AA85)</f>
        <v>#NAME?</v>
      </c>
      <c r="Y85" s="23">
        <f t="shared" si="17"/>
        <v>5.2</v>
      </c>
      <c r="Z85" s="23"/>
      <c r="AA85" s="23">
        <f t="shared" si="18"/>
        <v>0.86693599999999993</v>
      </c>
      <c r="AC85" s="29">
        <f t="shared" si="19"/>
        <v>477.2</v>
      </c>
      <c r="AD85" s="29">
        <f t="shared" si="19"/>
        <v>49.79</v>
      </c>
      <c r="AE85" s="29" t="e">
        <f t="shared" ca="1" si="20"/>
        <v>#NAME?</v>
      </c>
      <c r="AF85" s="29">
        <f t="shared" si="21"/>
        <v>5.2</v>
      </c>
      <c r="AG85" s="29">
        <f t="shared" si="21"/>
        <v>420.7</v>
      </c>
      <c r="AH85" s="29">
        <f t="shared" si="21"/>
        <v>8</v>
      </c>
      <c r="AI85" s="29"/>
      <c r="AJ85" s="30" t="e">
        <f t="shared" ca="1" si="22"/>
        <v>#NAME?</v>
      </c>
      <c r="AK85" s="30" t="e">
        <f t="shared" ca="1" si="23"/>
        <v>#NAME?</v>
      </c>
      <c r="AL85" s="21"/>
      <c r="AM85" s="29" t="e">
        <f t="shared" ca="1" si="24"/>
        <v>#NAME?</v>
      </c>
      <c r="AN85" s="29" t="e">
        <f t="shared" ca="1" si="25"/>
        <v>#NAME?</v>
      </c>
      <c r="AO85" s="29" t="e">
        <f t="shared" ca="1" si="26"/>
        <v>#NAME?</v>
      </c>
    </row>
    <row r="86" spans="1:41">
      <c r="A86" t="s">
        <v>184</v>
      </c>
      <c r="G86">
        <v>5.364E-2</v>
      </c>
      <c r="H86">
        <v>1.2199999999999999E-3</v>
      </c>
      <c r="I86" s="21">
        <f t="shared" si="14"/>
        <v>2.4399999999999999E-3</v>
      </c>
      <c r="J86">
        <v>5.219E-2</v>
      </c>
      <c r="K86">
        <v>6.8000000000000005E-4</v>
      </c>
      <c r="L86" s="21">
        <f t="shared" si="15"/>
        <v>1.3600000000000001E-3</v>
      </c>
      <c r="M86">
        <v>0.38596000000000003</v>
      </c>
      <c r="N86">
        <v>8.9700000000000005E-3</v>
      </c>
      <c r="O86" s="21">
        <f t="shared" si="16"/>
        <v>1.7940000000000001E-2</v>
      </c>
      <c r="Q86" s="24">
        <v>355.6</v>
      </c>
      <c r="R86" s="24">
        <v>50.71</v>
      </c>
      <c r="S86" s="24">
        <v>328</v>
      </c>
      <c r="T86" s="24">
        <v>4.1399999999999997</v>
      </c>
      <c r="U86" s="24">
        <v>331.4</v>
      </c>
      <c r="V86" s="24">
        <v>6.57</v>
      </c>
      <c r="X86" s="23" t="e">
        <f ca="1">[1]!Age7corr(J86,G86,AA86)</f>
        <v>#NAME?</v>
      </c>
      <c r="Y86" s="23">
        <f t="shared" si="17"/>
        <v>4.1399999999999997</v>
      </c>
      <c r="Z86" s="23"/>
      <c r="AA86" s="23">
        <f t="shared" si="18"/>
        <v>0.85951999999999995</v>
      </c>
      <c r="AC86" s="29">
        <f t="shared" si="19"/>
        <v>355.6</v>
      </c>
      <c r="AD86" s="29">
        <f t="shared" si="19"/>
        <v>50.71</v>
      </c>
      <c r="AE86" s="29" t="e">
        <f t="shared" ca="1" si="20"/>
        <v>#NAME?</v>
      </c>
      <c r="AF86" s="29">
        <f t="shared" si="21"/>
        <v>4.1399999999999997</v>
      </c>
      <c r="AG86" s="29">
        <f t="shared" si="21"/>
        <v>331.4</v>
      </c>
      <c r="AH86" s="29">
        <f t="shared" si="21"/>
        <v>6.57</v>
      </c>
      <c r="AI86" s="29"/>
      <c r="AJ86" s="30" t="e">
        <f t="shared" ca="1" si="22"/>
        <v>#NAME?</v>
      </c>
      <c r="AK86" s="30" t="e">
        <f t="shared" ca="1" si="23"/>
        <v>#NAME?</v>
      </c>
      <c r="AL86" s="21"/>
      <c r="AM86" s="29" t="e">
        <f t="shared" ca="1" si="24"/>
        <v>#NAME?</v>
      </c>
      <c r="AN86" s="29" t="e">
        <f t="shared" ca="1" si="25"/>
        <v>#NAME?</v>
      </c>
      <c r="AO86" s="29" t="e">
        <f t="shared" ca="1" si="26"/>
        <v>#NAME?</v>
      </c>
    </row>
    <row r="87" spans="1:41">
      <c r="A87" t="s">
        <v>185</v>
      </c>
      <c r="G87">
        <v>5.9520000000000003E-2</v>
      </c>
      <c r="H87">
        <v>1.83E-3</v>
      </c>
      <c r="I87" s="21">
        <f t="shared" si="14"/>
        <v>3.6600000000000001E-3</v>
      </c>
      <c r="J87">
        <v>5.1979999999999998E-2</v>
      </c>
      <c r="K87">
        <v>7.6000000000000004E-4</v>
      </c>
      <c r="L87" s="21">
        <f t="shared" si="15"/>
        <v>1.5200000000000001E-3</v>
      </c>
      <c r="M87">
        <v>0.42657</v>
      </c>
      <c r="N87">
        <v>1.3270000000000001E-2</v>
      </c>
      <c r="O87" s="21">
        <f t="shared" si="16"/>
        <v>2.6540000000000001E-2</v>
      </c>
      <c r="Q87" s="24">
        <v>586</v>
      </c>
      <c r="R87" s="24">
        <v>65.53</v>
      </c>
      <c r="S87" s="24">
        <v>326.7</v>
      </c>
      <c r="T87" s="24">
        <v>4.63</v>
      </c>
      <c r="U87" s="24">
        <v>360.7</v>
      </c>
      <c r="V87" s="24">
        <v>9.4499999999999993</v>
      </c>
      <c r="X87" s="23" t="e">
        <f ca="1">[1]!Age7corr(J87,G87,AA87)</f>
        <v>#NAME?</v>
      </c>
      <c r="Y87" s="23">
        <f t="shared" si="17"/>
        <v>4.63</v>
      </c>
      <c r="Z87" s="23"/>
      <c r="AA87" s="23">
        <f t="shared" si="18"/>
        <v>0.85940299999999992</v>
      </c>
      <c r="AC87" s="29">
        <f t="shared" si="19"/>
        <v>586</v>
      </c>
      <c r="AD87" s="29">
        <f t="shared" si="19"/>
        <v>65.53</v>
      </c>
      <c r="AE87" s="29" t="e">
        <f t="shared" ca="1" si="20"/>
        <v>#NAME?</v>
      </c>
      <c r="AF87" s="29">
        <f t="shared" si="21"/>
        <v>4.63</v>
      </c>
      <c r="AG87" s="29">
        <f t="shared" si="21"/>
        <v>360.7</v>
      </c>
      <c r="AH87" s="29">
        <f t="shared" si="21"/>
        <v>9.4499999999999993</v>
      </c>
      <c r="AI87" s="29"/>
      <c r="AJ87" s="30" t="e">
        <f t="shared" ca="1" si="22"/>
        <v>#NAME?</v>
      </c>
      <c r="AK87" s="30" t="e">
        <f t="shared" ca="1" si="23"/>
        <v>#NAME?</v>
      </c>
      <c r="AL87" s="21"/>
      <c r="AM87" s="29" t="e">
        <f t="shared" ca="1" si="24"/>
        <v>#NAME?</v>
      </c>
      <c r="AN87" s="29" t="e">
        <f t="shared" ca="1" si="25"/>
        <v>#NAME?</v>
      </c>
      <c r="AO87" s="29" t="e">
        <f t="shared" ca="1" si="26"/>
        <v>#NAME?</v>
      </c>
    </row>
    <row r="88" spans="1:41">
      <c r="A88" t="s">
        <v>186</v>
      </c>
      <c r="G88">
        <v>5.5800000000000002E-2</v>
      </c>
      <c r="H88">
        <v>1.49E-3</v>
      </c>
      <c r="I88" s="21">
        <f t="shared" si="14"/>
        <v>2.98E-3</v>
      </c>
      <c r="J88">
        <v>6.7419999999999994E-2</v>
      </c>
      <c r="K88">
        <v>8.8999999999999995E-4</v>
      </c>
      <c r="L88" s="21">
        <f t="shared" si="15"/>
        <v>1.7799999999999999E-3</v>
      </c>
      <c r="M88">
        <v>0.51866999999999996</v>
      </c>
      <c r="N88">
        <v>1.387E-2</v>
      </c>
      <c r="O88" s="21">
        <f t="shared" si="16"/>
        <v>2.7740000000000001E-2</v>
      </c>
      <c r="Q88" s="24">
        <v>444.1</v>
      </c>
      <c r="R88" s="24">
        <v>58</v>
      </c>
      <c r="S88" s="24">
        <v>420.6</v>
      </c>
      <c r="T88" s="24">
        <v>5.37</v>
      </c>
      <c r="U88" s="24">
        <v>424.3</v>
      </c>
      <c r="V88" s="24">
        <v>9.27</v>
      </c>
      <c r="X88" s="23" t="e">
        <f ca="1">[1]!Age7corr(J88,G88,AA88)</f>
        <v>#NAME?</v>
      </c>
      <c r="Y88" s="23">
        <f t="shared" si="17"/>
        <v>5.37</v>
      </c>
      <c r="Z88" s="23"/>
      <c r="AA88" s="23">
        <f t="shared" si="18"/>
        <v>0.86785400000000001</v>
      </c>
      <c r="AC88" s="29">
        <f t="shared" si="19"/>
        <v>444.1</v>
      </c>
      <c r="AD88" s="29">
        <f t="shared" si="19"/>
        <v>58</v>
      </c>
      <c r="AE88" s="29" t="e">
        <f t="shared" ca="1" si="20"/>
        <v>#NAME?</v>
      </c>
      <c r="AF88" s="29">
        <f t="shared" si="21"/>
        <v>5.37</v>
      </c>
      <c r="AG88" s="29">
        <f t="shared" si="21"/>
        <v>424.3</v>
      </c>
      <c r="AH88" s="29">
        <f t="shared" si="21"/>
        <v>9.27</v>
      </c>
      <c r="AI88" s="29"/>
      <c r="AJ88" s="30" t="e">
        <f t="shared" ca="1" si="22"/>
        <v>#NAME?</v>
      </c>
      <c r="AK88" s="30" t="e">
        <f t="shared" ca="1" si="23"/>
        <v>#NAME?</v>
      </c>
      <c r="AL88" s="21"/>
      <c r="AM88" s="29" t="e">
        <f t="shared" ca="1" si="24"/>
        <v>#NAME?</v>
      </c>
      <c r="AN88" s="29" t="e">
        <f t="shared" ca="1" si="25"/>
        <v>#NAME?</v>
      </c>
      <c r="AO88" s="29" t="e">
        <f t="shared" ca="1" si="26"/>
        <v>#NAME?</v>
      </c>
    </row>
    <row r="89" spans="1:41">
      <c r="A89" t="s">
        <v>187</v>
      </c>
      <c r="G89">
        <v>9.5490000000000005E-2</v>
      </c>
      <c r="H89">
        <v>1.8400000000000001E-3</v>
      </c>
      <c r="I89" s="21">
        <f t="shared" si="14"/>
        <v>3.6800000000000001E-3</v>
      </c>
      <c r="J89">
        <v>0.26993</v>
      </c>
      <c r="K89">
        <v>3.4199999999999999E-3</v>
      </c>
      <c r="L89" s="21">
        <f t="shared" si="15"/>
        <v>6.8399999999999997E-3</v>
      </c>
      <c r="M89">
        <v>3.5537299999999998</v>
      </c>
      <c r="N89">
        <v>7.1209999999999996E-2</v>
      </c>
      <c r="O89" s="21">
        <f t="shared" si="16"/>
        <v>0.14241999999999999</v>
      </c>
      <c r="Q89" s="24">
        <v>1537.7</v>
      </c>
      <c r="R89" s="24">
        <v>35.85</v>
      </c>
      <c r="S89" s="24">
        <v>1540.5</v>
      </c>
      <c r="T89" s="24">
        <v>17.38</v>
      </c>
      <c r="U89" s="24">
        <v>1539.3</v>
      </c>
      <c r="V89" s="24">
        <v>15.88</v>
      </c>
      <c r="X89" s="23" t="e">
        <f ca="1">[1]!Age7corr(J89,G89,AA89)</f>
        <v>#NAME?</v>
      </c>
      <c r="Y89" s="23">
        <f t="shared" si="17"/>
        <v>17.38</v>
      </c>
      <c r="Z89" s="23"/>
      <c r="AA89" s="23">
        <f t="shared" si="18"/>
        <v>0.96864499999999998</v>
      </c>
      <c r="AC89" s="29">
        <f t="shared" si="19"/>
        <v>1537.7</v>
      </c>
      <c r="AD89" s="29">
        <f t="shared" si="19"/>
        <v>35.85</v>
      </c>
      <c r="AE89" s="29" t="e">
        <f t="shared" ca="1" si="20"/>
        <v>#NAME?</v>
      </c>
      <c r="AF89" s="29">
        <f t="shared" si="21"/>
        <v>17.38</v>
      </c>
      <c r="AG89" s="29">
        <f t="shared" si="21"/>
        <v>1539.3</v>
      </c>
      <c r="AH89" s="29">
        <f t="shared" si="21"/>
        <v>15.88</v>
      </c>
      <c r="AI89" s="29"/>
      <c r="AJ89" s="30" t="e">
        <f t="shared" ca="1" si="22"/>
        <v>#NAME?</v>
      </c>
      <c r="AK89" s="30" t="e">
        <f t="shared" ca="1" si="23"/>
        <v>#NAME?</v>
      </c>
      <c r="AL89" s="21"/>
      <c r="AM89" s="29" t="e">
        <f t="shared" ca="1" si="24"/>
        <v>#NAME?</v>
      </c>
      <c r="AN89" s="29" t="e">
        <f t="shared" ca="1" si="25"/>
        <v>#NAME?</v>
      </c>
      <c r="AO89" s="29" t="e">
        <f t="shared" ca="1" si="26"/>
        <v>#NAME?</v>
      </c>
    </row>
    <row r="90" spans="1:41">
      <c r="A90" t="s">
        <v>188</v>
      </c>
      <c r="G90">
        <v>5.679E-2</v>
      </c>
      <c r="H90">
        <v>1.8400000000000001E-3</v>
      </c>
      <c r="I90" s="21">
        <f t="shared" si="14"/>
        <v>3.6800000000000001E-3</v>
      </c>
      <c r="J90">
        <v>4.7699999999999999E-2</v>
      </c>
      <c r="K90">
        <v>6.7000000000000002E-4</v>
      </c>
      <c r="L90" s="21">
        <f t="shared" si="15"/>
        <v>1.34E-3</v>
      </c>
      <c r="M90">
        <v>0.37343999999999999</v>
      </c>
      <c r="N90">
        <v>1.205E-2</v>
      </c>
      <c r="O90" s="21">
        <f t="shared" si="16"/>
        <v>2.41E-2</v>
      </c>
      <c r="Q90" s="24">
        <v>482.8</v>
      </c>
      <c r="R90" s="24">
        <v>70.75</v>
      </c>
      <c r="S90" s="24">
        <v>300.39999999999998</v>
      </c>
      <c r="T90" s="24">
        <v>4.0999999999999996</v>
      </c>
      <c r="U90" s="24">
        <v>322.2</v>
      </c>
      <c r="V90" s="24">
        <v>8.91</v>
      </c>
      <c r="X90" s="23" t="e">
        <f ca="1">[1]!Age7corr(J90,G90,AA90)</f>
        <v>#NAME?</v>
      </c>
      <c r="Y90" s="23">
        <f t="shared" si="17"/>
        <v>4.0999999999999996</v>
      </c>
      <c r="Z90" s="23"/>
      <c r="AA90" s="23">
        <f t="shared" si="18"/>
        <v>0.85703599999999991</v>
      </c>
      <c r="AC90" s="29">
        <f t="shared" si="19"/>
        <v>482.8</v>
      </c>
      <c r="AD90" s="29">
        <f t="shared" si="19"/>
        <v>70.75</v>
      </c>
      <c r="AE90" s="29" t="e">
        <f t="shared" ca="1" si="20"/>
        <v>#NAME?</v>
      </c>
      <c r="AF90" s="29">
        <f t="shared" si="21"/>
        <v>4.0999999999999996</v>
      </c>
      <c r="AG90" s="29">
        <f t="shared" si="21"/>
        <v>322.2</v>
      </c>
      <c r="AH90" s="29">
        <f t="shared" si="21"/>
        <v>8.91</v>
      </c>
      <c r="AI90" s="29"/>
      <c r="AJ90" s="30" t="e">
        <f t="shared" ca="1" si="22"/>
        <v>#NAME?</v>
      </c>
      <c r="AK90" s="30" t="e">
        <f t="shared" ca="1" si="23"/>
        <v>#NAME?</v>
      </c>
      <c r="AL90" s="21"/>
      <c r="AM90" s="29" t="e">
        <f t="shared" ca="1" si="24"/>
        <v>#NAME?</v>
      </c>
      <c r="AN90" s="29" t="e">
        <f t="shared" ca="1" si="25"/>
        <v>#NAME?</v>
      </c>
      <c r="AO90" s="29" t="e">
        <f t="shared" ca="1" si="26"/>
        <v>#NAME?</v>
      </c>
    </row>
    <row r="91" spans="1:41">
      <c r="A91" t="s">
        <v>189</v>
      </c>
      <c r="G91">
        <v>5.3220000000000003E-2</v>
      </c>
      <c r="H91">
        <v>1.4E-3</v>
      </c>
      <c r="I91" s="21">
        <f t="shared" si="14"/>
        <v>2.8E-3</v>
      </c>
      <c r="J91">
        <v>4.5830000000000003E-2</v>
      </c>
      <c r="K91">
        <v>6.0999999999999997E-4</v>
      </c>
      <c r="L91" s="21">
        <f t="shared" si="15"/>
        <v>1.2199999999999999E-3</v>
      </c>
      <c r="M91">
        <v>0.33631</v>
      </c>
      <c r="N91">
        <v>8.9700000000000005E-3</v>
      </c>
      <c r="O91" s="21">
        <f t="shared" si="16"/>
        <v>1.7940000000000001E-2</v>
      </c>
      <c r="Q91" s="24">
        <v>338.3</v>
      </c>
      <c r="R91" s="24">
        <v>58.68</v>
      </c>
      <c r="S91" s="24">
        <v>288.89999999999998</v>
      </c>
      <c r="T91" s="24">
        <v>3.79</v>
      </c>
      <c r="U91" s="24">
        <v>294.39999999999998</v>
      </c>
      <c r="V91" s="24">
        <v>6.81</v>
      </c>
      <c r="X91" s="23" t="e">
        <f ca="1">[1]!Age7corr(J91,G91,AA91)</f>
        <v>#NAME?</v>
      </c>
      <c r="Y91" s="23">
        <f t="shared" si="17"/>
        <v>3.79</v>
      </c>
      <c r="Z91" s="23"/>
      <c r="AA91" s="23">
        <f t="shared" si="18"/>
        <v>0.85600100000000001</v>
      </c>
      <c r="AC91" s="29">
        <f t="shared" si="19"/>
        <v>338.3</v>
      </c>
      <c r="AD91" s="29">
        <f t="shared" si="19"/>
        <v>58.68</v>
      </c>
      <c r="AE91" s="29" t="e">
        <f t="shared" ca="1" si="20"/>
        <v>#NAME?</v>
      </c>
      <c r="AF91" s="29">
        <f t="shared" si="21"/>
        <v>3.79</v>
      </c>
      <c r="AG91" s="29">
        <f t="shared" si="21"/>
        <v>294.39999999999998</v>
      </c>
      <c r="AH91" s="29">
        <f t="shared" si="21"/>
        <v>6.81</v>
      </c>
      <c r="AI91" s="29"/>
      <c r="AJ91" s="30" t="e">
        <f t="shared" ca="1" si="22"/>
        <v>#NAME?</v>
      </c>
      <c r="AK91" s="30" t="e">
        <f t="shared" ca="1" si="23"/>
        <v>#NAME?</v>
      </c>
      <c r="AL91" s="21"/>
      <c r="AM91" s="29" t="e">
        <f t="shared" ca="1" si="24"/>
        <v>#NAME?</v>
      </c>
      <c r="AN91" s="29" t="e">
        <f t="shared" ca="1" si="25"/>
        <v>#NAME?</v>
      </c>
      <c r="AO91" s="29" t="e">
        <f t="shared" ca="1" si="26"/>
        <v>#NAME?</v>
      </c>
    </row>
    <row r="92" spans="1:41">
      <c r="A92" t="s">
        <v>190</v>
      </c>
      <c r="G92">
        <v>5.6689999999999997E-2</v>
      </c>
      <c r="H92">
        <v>2.5699999999999998E-3</v>
      </c>
      <c r="I92" s="21">
        <f t="shared" si="14"/>
        <v>5.1399999999999996E-3</v>
      </c>
      <c r="J92">
        <v>5.0950000000000002E-2</v>
      </c>
      <c r="K92">
        <v>8.0999999999999996E-4</v>
      </c>
      <c r="L92" s="21">
        <f t="shared" si="15"/>
        <v>1.6199999999999999E-3</v>
      </c>
      <c r="M92">
        <v>0.39810000000000001</v>
      </c>
      <c r="N92">
        <v>1.7780000000000001E-2</v>
      </c>
      <c r="O92" s="21">
        <f t="shared" si="16"/>
        <v>3.5560000000000001E-2</v>
      </c>
      <c r="Q92" s="24">
        <v>478.6</v>
      </c>
      <c r="R92" s="24">
        <v>97.91</v>
      </c>
      <c r="S92" s="24">
        <v>320.3</v>
      </c>
      <c r="T92" s="24">
        <v>4.97</v>
      </c>
      <c r="U92" s="24">
        <v>340.3</v>
      </c>
      <c r="V92" s="24">
        <v>12.91</v>
      </c>
      <c r="X92" s="23" t="e">
        <f ca="1">[1]!Age7corr(J92,G92,AA92)</f>
        <v>#NAME?</v>
      </c>
      <c r="Y92" s="23">
        <f t="shared" si="17"/>
        <v>4.97</v>
      </c>
      <c r="Z92" s="23"/>
      <c r="AA92" s="23">
        <f t="shared" si="18"/>
        <v>0.85882700000000001</v>
      </c>
      <c r="AC92" s="29">
        <f t="shared" si="19"/>
        <v>478.6</v>
      </c>
      <c r="AD92" s="29">
        <f t="shared" si="19"/>
        <v>97.91</v>
      </c>
      <c r="AE92" s="29" t="e">
        <f t="shared" ca="1" si="20"/>
        <v>#NAME?</v>
      </c>
      <c r="AF92" s="29">
        <f t="shared" si="21"/>
        <v>4.97</v>
      </c>
      <c r="AG92" s="29">
        <f t="shared" si="21"/>
        <v>340.3</v>
      </c>
      <c r="AH92" s="29">
        <f t="shared" si="21"/>
        <v>12.91</v>
      </c>
      <c r="AI92" s="29"/>
      <c r="AJ92" s="30" t="e">
        <f t="shared" ca="1" si="22"/>
        <v>#NAME?</v>
      </c>
      <c r="AK92" s="30" t="e">
        <f t="shared" ca="1" si="23"/>
        <v>#NAME?</v>
      </c>
      <c r="AL92" s="21"/>
      <c r="AM92" s="29" t="e">
        <f t="shared" ca="1" si="24"/>
        <v>#NAME?</v>
      </c>
      <c r="AN92" s="29" t="e">
        <f t="shared" ca="1" si="25"/>
        <v>#NAME?</v>
      </c>
      <c r="AO92" s="29" t="e">
        <f t="shared" ca="1" si="26"/>
        <v>#NAME?</v>
      </c>
    </row>
    <row r="93" spans="1:41">
      <c r="A93" t="s">
        <v>191</v>
      </c>
      <c r="G93">
        <v>5.5809999999999998E-2</v>
      </c>
      <c r="H93">
        <v>2.2000000000000001E-3</v>
      </c>
      <c r="I93" s="21">
        <f t="shared" si="14"/>
        <v>4.4000000000000003E-3</v>
      </c>
      <c r="J93">
        <v>5.0549999999999998E-2</v>
      </c>
      <c r="K93">
        <v>7.5000000000000002E-4</v>
      </c>
      <c r="L93" s="21">
        <f t="shared" si="15"/>
        <v>1.5E-3</v>
      </c>
      <c r="M93">
        <v>0.38891999999999999</v>
      </c>
      <c r="N93">
        <v>1.515E-2</v>
      </c>
      <c r="O93" s="21">
        <f t="shared" si="16"/>
        <v>3.0300000000000001E-2</v>
      </c>
      <c r="Q93" s="24">
        <v>444.3</v>
      </c>
      <c r="R93" s="24">
        <v>85.19</v>
      </c>
      <c r="S93" s="24">
        <v>317.89999999999998</v>
      </c>
      <c r="T93" s="24">
        <v>4.62</v>
      </c>
      <c r="U93" s="24">
        <v>333.6</v>
      </c>
      <c r="V93" s="24">
        <v>11.08</v>
      </c>
      <c r="X93" s="23" t="e">
        <f ca="1">[1]!Age7corr(J93,G93,AA93)</f>
        <v>#NAME?</v>
      </c>
      <c r="Y93" s="23">
        <f t="shared" si="17"/>
        <v>4.62</v>
      </c>
      <c r="Z93" s="23"/>
      <c r="AA93" s="23">
        <f t="shared" si="18"/>
        <v>0.85861100000000001</v>
      </c>
      <c r="AC93" s="29">
        <f t="shared" si="19"/>
        <v>444.3</v>
      </c>
      <c r="AD93" s="29">
        <f t="shared" si="19"/>
        <v>85.19</v>
      </c>
      <c r="AE93" s="29" t="e">
        <f t="shared" ca="1" si="20"/>
        <v>#NAME?</v>
      </c>
      <c r="AF93" s="29">
        <f t="shared" si="21"/>
        <v>4.62</v>
      </c>
      <c r="AG93" s="29">
        <f t="shared" si="21"/>
        <v>333.6</v>
      </c>
      <c r="AH93" s="29">
        <f t="shared" si="21"/>
        <v>11.08</v>
      </c>
      <c r="AI93" s="29"/>
      <c r="AJ93" s="30" t="e">
        <f t="shared" ca="1" si="22"/>
        <v>#NAME?</v>
      </c>
      <c r="AK93" s="30" t="e">
        <f t="shared" ca="1" si="23"/>
        <v>#NAME?</v>
      </c>
      <c r="AL93" s="21"/>
      <c r="AM93" s="29" t="e">
        <f t="shared" ca="1" si="24"/>
        <v>#NAME?</v>
      </c>
      <c r="AN93" s="29" t="e">
        <f t="shared" ca="1" si="25"/>
        <v>#NAME?</v>
      </c>
      <c r="AO93" s="29" t="e">
        <f t="shared" ca="1" si="26"/>
        <v>#NAME?</v>
      </c>
    </row>
    <row r="94" spans="1:41">
      <c r="A94" t="s">
        <v>192</v>
      </c>
      <c r="G94">
        <v>5.1799999999999999E-2</v>
      </c>
      <c r="H94">
        <v>2.3800000000000002E-3</v>
      </c>
      <c r="I94" s="21">
        <f t="shared" si="14"/>
        <v>4.7600000000000003E-3</v>
      </c>
      <c r="J94">
        <v>4.1540000000000001E-2</v>
      </c>
      <c r="K94">
        <v>6.4999999999999997E-4</v>
      </c>
      <c r="L94" s="21">
        <f t="shared" si="15"/>
        <v>1.2999999999999999E-3</v>
      </c>
      <c r="M94">
        <v>0.29670000000000002</v>
      </c>
      <c r="N94">
        <v>1.342E-2</v>
      </c>
      <c r="O94" s="21">
        <f t="shared" si="16"/>
        <v>2.6839999999999999E-2</v>
      </c>
      <c r="Q94" s="24">
        <v>276.8</v>
      </c>
      <c r="R94" s="24">
        <v>101.61</v>
      </c>
      <c r="S94" s="24">
        <v>262.39999999999998</v>
      </c>
      <c r="T94" s="24">
        <v>4.01</v>
      </c>
      <c r="U94" s="24">
        <v>263.8</v>
      </c>
      <c r="V94" s="24">
        <v>10.51</v>
      </c>
      <c r="X94" s="23" t="e">
        <f ca="1">[1]!Age7corr(J94,G94,AA94)</f>
        <v>#NAME?</v>
      </c>
      <c r="Y94" s="23">
        <f t="shared" si="17"/>
        <v>4.01</v>
      </c>
      <c r="Z94" s="23"/>
      <c r="AA94" s="23">
        <f t="shared" si="18"/>
        <v>0.85361599999999993</v>
      </c>
      <c r="AC94" s="29">
        <f t="shared" si="19"/>
        <v>276.8</v>
      </c>
      <c r="AD94" s="29">
        <f t="shared" si="19"/>
        <v>101.61</v>
      </c>
      <c r="AE94" s="29" t="e">
        <f t="shared" ca="1" si="20"/>
        <v>#NAME?</v>
      </c>
      <c r="AF94" s="29">
        <f t="shared" si="21"/>
        <v>4.01</v>
      </c>
      <c r="AG94" s="29">
        <f t="shared" si="21"/>
        <v>263.8</v>
      </c>
      <c r="AH94" s="29">
        <f t="shared" si="21"/>
        <v>10.51</v>
      </c>
      <c r="AI94" s="29"/>
      <c r="AJ94" s="30" t="e">
        <f t="shared" ca="1" si="22"/>
        <v>#NAME?</v>
      </c>
      <c r="AK94" s="30" t="e">
        <f t="shared" ca="1" si="23"/>
        <v>#NAME?</v>
      </c>
      <c r="AL94" s="21"/>
      <c r="AM94" s="29" t="e">
        <f t="shared" ca="1" si="24"/>
        <v>#NAME?</v>
      </c>
      <c r="AN94" s="29" t="e">
        <f t="shared" ca="1" si="25"/>
        <v>#NAME?</v>
      </c>
      <c r="AO94" s="29" t="e">
        <f t="shared" ca="1" si="26"/>
        <v>#NAME?</v>
      </c>
    </row>
    <row r="95" spans="1:41">
      <c r="A95" t="s">
        <v>193</v>
      </c>
      <c r="G95">
        <v>5.289E-2</v>
      </c>
      <c r="H95">
        <v>1.7099999999999999E-3</v>
      </c>
      <c r="I95" s="21">
        <f t="shared" si="14"/>
        <v>3.4199999999999999E-3</v>
      </c>
      <c r="J95">
        <v>4.4940000000000001E-2</v>
      </c>
      <c r="K95">
        <v>6.3000000000000003E-4</v>
      </c>
      <c r="L95" s="21">
        <f t="shared" si="15"/>
        <v>1.2600000000000001E-3</v>
      </c>
      <c r="M95">
        <v>0.32768000000000003</v>
      </c>
      <c r="N95">
        <v>1.055E-2</v>
      </c>
      <c r="O95" s="21">
        <f t="shared" si="16"/>
        <v>2.1100000000000001E-2</v>
      </c>
      <c r="Q95" s="24">
        <v>323.89999999999998</v>
      </c>
      <c r="R95" s="24">
        <v>71.63</v>
      </c>
      <c r="S95" s="24">
        <v>283.39999999999998</v>
      </c>
      <c r="T95" s="24">
        <v>3.9</v>
      </c>
      <c r="U95" s="24">
        <v>287.8</v>
      </c>
      <c r="V95" s="24">
        <v>8.07</v>
      </c>
      <c r="X95" s="23" t="e">
        <f ca="1">[1]!Age7corr(J95,G95,AA95)</f>
        <v>#NAME?</v>
      </c>
      <c r="Y95" s="23">
        <f t="shared" si="17"/>
        <v>3.9</v>
      </c>
      <c r="Z95" s="23"/>
      <c r="AA95" s="23">
        <f t="shared" si="18"/>
        <v>0.85550599999999999</v>
      </c>
      <c r="AC95" s="29">
        <f t="shared" si="19"/>
        <v>323.89999999999998</v>
      </c>
      <c r="AD95" s="29">
        <f t="shared" si="19"/>
        <v>71.63</v>
      </c>
      <c r="AE95" s="29" t="e">
        <f t="shared" ca="1" si="20"/>
        <v>#NAME?</v>
      </c>
      <c r="AF95" s="29">
        <f t="shared" si="21"/>
        <v>3.9</v>
      </c>
      <c r="AG95" s="29">
        <f t="shared" si="21"/>
        <v>287.8</v>
      </c>
      <c r="AH95" s="29">
        <f t="shared" si="21"/>
        <v>8.07</v>
      </c>
      <c r="AI95" s="29"/>
      <c r="AJ95" s="30" t="e">
        <f t="shared" ca="1" si="22"/>
        <v>#NAME?</v>
      </c>
      <c r="AK95" s="30" t="e">
        <f t="shared" ca="1" si="23"/>
        <v>#NAME?</v>
      </c>
      <c r="AL95" s="21"/>
      <c r="AM95" s="29" t="e">
        <f t="shared" ca="1" si="24"/>
        <v>#NAME?</v>
      </c>
      <c r="AN95" s="29" t="e">
        <f t="shared" ca="1" si="25"/>
        <v>#NAME?</v>
      </c>
      <c r="AO95" s="29" t="e">
        <f t="shared" ca="1" si="26"/>
        <v>#NAME?</v>
      </c>
    </row>
    <row r="96" spans="1:41">
      <c r="A96" t="s">
        <v>194</v>
      </c>
      <c r="G96">
        <v>5.0959999999999998E-2</v>
      </c>
      <c r="H96">
        <v>1.17E-3</v>
      </c>
      <c r="I96" s="21">
        <f t="shared" si="14"/>
        <v>2.3400000000000001E-3</v>
      </c>
      <c r="J96">
        <v>4.0469999999999999E-2</v>
      </c>
      <c r="K96">
        <v>5.2999999999999998E-4</v>
      </c>
      <c r="L96" s="21">
        <f t="shared" si="15"/>
        <v>1.06E-3</v>
      </c>
      <c r="M96">
        <v>0.28438999999999998</v>
      </c>
      <c r="N96">
        <v>6.6800000000000002E-3</v>
      </c>
      <c r="O96" s="21">
        <f t="shared" si="16"/>
        <v>1.336E-2</v>
      </c>
      <c r="Q96" s="24">
        <v>239.2</v>
      </c>
      <c r="R96" s="24">
        <v>52.14</v>
      </c>
      <c r="S96" s="24">
        <v>255.8</v>
      </c>
      <c r="T96" s="24">
        <v>3.26</v>
      </c>
      <c r="U96" s="24">
        <v>254.1</v>
      </c>
      <c r="V96" s="24">
        <v>5.28</v>
      </c>
      <c r="X96" s="23" t="e">
        <f ca="1">[1]!Age7corr(J96,G96,AA96)</f>
        <v>#NAME?</v>
      </c>
      <c r="Y96" s="23">
        <f t="shared" si="17"/>
        <v>3.26</v>
      </c>
      <c r="Z96" s="23"/>
      <c r="AA96" s="23">
        <f t="shared" si="18"/>
        <v>0.85302199999999995</v>
      </c>
      <c r="AC96" s="29">
        <f t="shared" si="19"/>
        <v>239.2</v>
      </c>
      <c r="AD96" s="29">
        <f t="shared" si="19"/>
        <v>52.14</v>
      </c>
      <c r="AE96" s="29" t="e">
        <f t="shared" ca="1" si="20"/>
        <v>#NAME?</v>
      </c>
      <c r="AF96" s="29">
        <f t="shared" si="21"/>
        <v>3.26</v>
      </c>
      <c r="AG96" s="29">
        <f t="shared" si="21"/>
        <v>254.1</v>
      </c>
      <c r="AH96" s="29">
        <f t="shared" si="21"/>
        <v>5.28</v>
      </c>
      <c r="AI96" s="29"/>
      <c r="AJ96" s="30" t="e">
        <f t="shared" ca="1" si="22"/>
        <v>#NAME?</v>
      </c>
      <c r="AK96" s="30" t="e">
        <f t="shared" ca="1" si="23"/>
        <v>#NAME?</v>
      </c>
      <c r="AL96" s="21"/>
      <c r="AM96" s="29" t="e">
        <f t="shared" ca="1" si="24"/>
        <v>#NAME?</v>
      </c>
      <c r="AN96" s="29" t="e">
        <f t="shared" ca="1" si="25"/>
        <v>#NAME?</v>
      </c>
      <c r="AO96" s="29" t="e">
        <f t="shared" ca="1" si="26"/>
        <v>#NAME?</v>
      </c>
    </row>
    <row r="97" spans="1:41">
      <c r="A97" t="s">
        <v>195</v>
      </c>
      <c r="G97">
        <v>5.7110000000000001E-2</v>
      </c>
      <c r="H97">
        <v>2.2499999999999998E-3</v>
      </c>
      <c r="I97" s="21">
        <f t="shared" si="14"/>
        <v>4.4999999999999997E-3</v>
      </c>
      <c r="J97">
        <v>4.589E-2</v>
      </c>
      <c r="K97">
        <v>7.2999999999999996E-4</v>
      </c>
      <c r="L97" s="21">
        <f t="shared" si="15"/>
        <v>1.4599999999999999E-3</v>
      </c>
      <c r="M97">
        <v>0.36130000000000001</v>
      </c>
      <c r="N97">
        <v>1.421E-2</v>
      </c>
      <c r="O97" s="21">
        <f t="shared" si="16"/>
        <v>2.8420000000000001E-2</v>
      </c>
      <c r="Q97" s="24">
        <v>495.2</v>
      </c>
      <c r="R97" s="24">
        <v>85.22</v>
      </c>
      <c r="S97" s="24">
        <v>289.2</v>
      </c>
      <c r="T97" s="24">
        <v>4.4800000000000004</v>
      </c>
      <c r="U97" s="24">
        <v>313.2</v>
      </c>
      <c r="V97" s="24">
        <v>10.6</v>
      </c>
      <c r="X97" s="23" t="e">
        <f ca="1">[1]!Age7corr(J97,G97,AA97)</f>
        <v>#NAME?</v>
      </c>
      <c r="Y97" s="23">
        <f t="shared" si="17"/>
        <v>4.4800000000000004</v>
      </c>
      <c r="Z97" s="23"/>
      <c r="AA97" s="23">
        <f t="shared" si="18"/>
        <v>0.85602800000000001</v>
      </c>
      <c r="AC97" s="29">
        <f t="shared" si="19"/>
        <v>495.2</v>
      </c>
      <c r="AD97" s="29">
        <f t="shared" si="19"/>
        <v>85.22</v>
      </c>
      <c r="AE97" s="29" t="e">
        <f t="shared" ca="1" si="20"/>
        <v>#NAME?</v>
      </c>
      <c r="AF97" s="29">
        <f t="shared" si="21"/>
        <v>4.4800000000000004</v>
      </c>
      <c r="AG97" s="29">
        <f t="shared" si="21"/>
        <v>313.2</v>
      </c>
      <c r="AH97" s="29">
        <f t="shared" si="21"/>
        <v>10.6</v>
      </c>
      <c r="AI97" s="29"/>
      <c r="AJ97" s="30" t="e">
        <f t="shared" ca="1" si="22"/>
        <v>#NAME?</v>
      </c>
      <c r="AK97" s="30" t="e">
        <f t="shared" ca="1" si="23"/>
        <v>#NAME?</v>
      </c>
      <c r="AL97" s="21"/>
      <c r="AM97" s="29" t="e">
        <f t="shared" ca="1" si="24"/>
        <v>#NAME?</v>
      </c>
      <c r="AN97" s="29" t="e">
        <f t="shared" ca="1" si="25"/>
        <v>#NAME?</v>
      </c>
      <c r="AO97" s="29" t="e">
        <f t="shared" ca="1" si="26"/>
        <v>#NAME?</v>
      </c>
    </row>
    <row r="98" spans="1:41">
      <c r="A98" t="s">
        <v>196</v>
      </c>
      <c r="G98">
        <v>9.325E-2</v>
      </c>
      <c r="H98">
        <v>1.8799999999999999E-3</v>
      </c>
      <c r="I98" s="21">
        <f t="shared" si="14"/>
        <v>3.7599999999999999E-3</v>
      </c>
      <c r="J98">
        <v>0.11494</v>
      </c>
      <c r="K98">
        <v>1.5100000000000001E-3</v>
      </c>
      <c r="L98" s="21">
        <f t="shared" si="15"/>
        <v>3.0200000000000001E-3</v>
      </c>
      <c r="M98">
        <v>1.4777199999999999</v>
      </c>
      <c r="N98">
        <v>3.1060000000000001E-2</v>
      </c>
      <c r="O98" s="21">
        <f t="shared" si="16"/>
        <v>6.2120000000000002E-2</v>
      </c>
      <c r="Q98" s="24">
        <v>1492.9</v>
      </c>
      <c r="R98" s="24">
        <v>37.61</v>
      </c>
      <c r="S98" s="24">
        <v>701.4</v>
      </c>
      <c r="T98" s="24">
        <v>8.73</v>
      </c>
      <c r="U98" s="24">
        <v>921.3</v>
      </c>
      <c r="V98" s="24">
        <v>12.73</v>
      </c>
      <c r="X98" s="23" t="e">
        <f ca="1">[1]!Age7corr(J98,G98,AA98)</f>
        <v>#NAME?</v>
      </c>
      <c r="Y98" s="23">
        <f t="shared" si="17"/>
        <v>8.73</v>
      </c>
      <c r="Z98" s="23"/>
      <c r="AA98" s="23">
        <f t="shared" si="18"/>
        <v>0.89312599999999998</v>
      </c>
      <c r="AC98" s="29">
        <f t="shared" si="19"/>
        <v>1492.9</v>
      </c>
      <c r="AD98" s="29">
        <f t="shared" si="19"/>
        <v>37.61</v>
      </c>
      <c r="AE98" s="29" t="e">
        <f t="shared" ca="1" si="20"/>
        <v>#NAME?</v>
      </c>
      <c r="AF98" s="29">
        <f t="shared" si="21"/>
        <v>8.73</v>
      </c>
      <c r="AG98" s="29">
        <f t="shared" si="21"/>
        <v>921.3</v>
      </c>
      <c r="AH98" s="29">
        <f t="shared" si="21"/>
        <v>12.73</v>
      </c>
      <c r="AI98" s="29"/>
      <c r="AJ98" s="30" t="e">
        <f t="shared" ca="1" si="22"/>
        <v>#NAME?</v>
      </c>
      <c r="AK98" s="30" t="e">
        <f t="shared" ca="1" si="23"/>
        <v>#NAME?</v>
      </c>
      <c r="AL98" s="21"/>
      <c r="AM98" s="29" t="e">
        <f t="shared" ca="1" si="24"/>
        <v>#NAME?</v>
      </c>
      <c r="AN98" s="29" t="e">
        <f t="shared" ca="1" si="25"/>
        <v>#NAME?</v>
      </c>
      <c r="AO98" s="29" t="e">
        <f t="shared" ca="1" si="26"/>
        <v>#NAME?</v>
      </c>
    </row>
    <row r="99" spans="1:41">
      <c r="A99" t="s">
        <v>197</v>
      </c>
      <c r="G99">
        <v>8.566E-2</v>
      </c>
      <c r="H99">
        <v>2.65E-3</v>
      </c>
      <c r="I99" s="21">
        <f t="shared" si="14"/>
        <v>5.3E-3</v>
      </c>
      <c r="J99">
        <v>0.2031</v>
      </c>
      <c r="K99">
        <v>2.82E-3</v>
      </c>
      <c r="L99" s="21">
        <f t="shared" si="15"/>
        <v>5.64E-3</v>
      </c>
      <c r="M99">
        <v>2.39879</v>
      </c>
      <c r="N99">
        <v>7.4079999999999993E-2</v>
      </c>
      <c r="O99" s="21">
        <f t="shared" si="16"/>
        <v>0.14815999999999999</v>
      </c>
      <c r="Q99" s="24">
        <v>1330.5</v>
      </c>
      <c r="R99" s="24">
        <v>58.81</v>
      </c>
      <c r="S99" s="24">
        <v>1192</v>
      </c>
      <c r="T99" s="24">
        <v>15.11</v>
      </c>
      <c r="U99" s="24">
        <v>1242.2</v>
      </c>
      <c r="V99" s="24">
        <v>22.13</v>
      </c>
      <c r="X99" s="23" t="e">
        <f ca="1">[1]!Age7corr(J99,G99,AA99)</f>
        <v>#NAME?</v>
      </c>
      <c r="Y99" s="23">
        <f t="shared" si="17"/>
        <v>15.11</v>
      </c>
      <c r="Z99" s="23"/>
      <c r="AA99" s="23">
        <f t="shared" si="18"/>
        <v>0.93728</v>
      </c>
      <c r="AC99" s="29">
        <f t="shared" si="19"/>
        <v>1330.5</v>
      </c>
      <c r="AD99" s="29">
        <f t="shared" si="19"/>
        <v>58.81</v>
      </c>
      <c r="AE99" s="29" t="e">
        <f t="shared" ca="1" si="20"/>
        <v>#NAME?</v>
      </c>
      <c r="AF99" s="29">
        <f t="shared" si="21"/>
        <v>15.11</v>
      </c>
      <c r="AG99" s="29">
        <f t="shared" si="21"/>
        <v>1242.2</v>
      </c>
      <c r="AH99" s="29">
        <f t="shared" si="21"/>
        <v>22.13</v>
      </c>
      <c r="AI99" s="29"/>
      <c r="AJ99" s="30" t="e">
        <f t="shared" ca="1" si="22"/>
        <v>#NAME?</v>
      </c>
      <c r="AK99" s="30" t="e">
        <f t="shared" ca="1" si="23"/>
        <v>#NAME?</v>
      </c>
      <c r="AL99" s="21"/>
      <c r="AM99" s="29" t="e">
        <f t="shared" ca="1" si="24"/>
        <v>#NAME?</v>
      </c>
      <c r="AN99" s="29" t="e">
        <f t="shared" ca="1" si="25"/>
        <v>#NAME?</v>
      </c>
      <c r="AO99" s="29" t="e">
        <f t="shared" ca="1" si="26"/>
        <v>#NAME?</v>
      </c>
    </row>
    <row r="100" spans="1:41">
      <c r="A100" t="s">
        <v>198</v>
      </c>
      <c r="G100">
        <v>5.6030000000000003E-2</v>
      </c>
      <c r="H100">
        <v>1.57E-3</v>
      </c>
      <c r="I100" s="21">
        <f t="shared" si="14"/>
        <v>3.14E-3</v>
      </c>
      <c r="J100">
        <v>5.2420000000000001E-2</v>
      </c>
      <c r="K100">
        <v>7.2999999999999996E-4</v>
      </c>
      <c r="L100" s="21">
        <f t="shared" si="15"/>
        <v>1.4599999999999999E-3</v>
      </c>
      <c r="M100">
        <v>0.40504000000000001</v>
      </c>
      <c r="N100">
        <v>1.15E-2</v>
      </c>
      <c r="O100" s="21">
        <f t="shared" si="16"/>
        <v>2.3E-2</v>
      </c>
      <c r="Q100" s="24">
        <v>453.4</v>
      </c>
      <c r="R100" s="24">
        <v>61.18</v>
      </c>
      <c r="S100" s="24">
        <v>329.4</v>
      </c>
      <c r="T100" s="24">
        <v>4.45</v>
      </c>
      <c r="U100" s="24">
        <v>345.3</v>
      </c>
      <c r="V100" s="24">
        <v>8.31</v>
      </c>
      <c r="X100" s="23" t="e">
        <f ca="1">[1]!Age7corr(J100,G100,AA100)</f>
        <v>#NAME?</v>
      </c>
      <c r="Y100" s="23">
        <f t="shared" si="17"/>
        <v>4.45</v>
      </c>
      <c r="Z100" s="23"/>
      <c r="AA100" s="23">
        <f t="shared" si="18"/>
        <v>0.85964599999999991</v>
      </c>
      <c r="AC100" s="29">
        <f t="shared" si="19"/>
        <v>453.4</v>
      </c>
      <c r="AD100" s="29">
        <f t="shared" si="19"/>
        <v>61.18</v>
      </c>
      <c r="AE100" s="29" t="e">
        <f t="shared" ca="1" si="20"/>
        <v>#NAME?</v>
      </c>
      <c r="AF100" s="29">
        <f t="shared" si="21"/>
        <v>4.45</v>
      </c>
      <c r="AG100" s="29">
        <f t="shared" si="21"/>
        <v>345.3</v>
      </c>
      <c r="AH100" s="29">
        <f t="shared" si="21"/>
        <v>8.31</v>
      </c>
      <c r="AI100" s="29"/>
      <c r="AJ100" s="30" t="e">
        <f t="shared" ca="1" si="22"/>
        <v>#NAME?</v>
      </c>
      <c r="AK100" s="30" t="e">
        <f t="shared" ca="1" si="23"/>
        <v>#NAME?</v>
      </c>
      <c r="AL100" s="21"/>
      <c r="AM100" s="29" t="e">
        <f t="shared" ca="1" si="24"/>
        <v>#NAME?</v>
      </c>
      <c r="AN100" s="29" t="e">
        <f t="shared" ca="1" si="25"/>
        <v>#NAME?</v>
      </c>
      <c r="AO100" s="29" t="e">
        <f t="shared" ca="1" si="26"/>
        <v>#NAME?</v>
      </c>
    </row>
    <row r="101" spans="1:41">
      <c r="A101" t="s">
        <v>199</v>
      </c>
      <c r="G101">
        <v>0.12177</v>
      </c>
      <c r="H101">
        <v>3.0000000000000001E-3</v>
      </c>
      <c r="I101" s="21">
        <f t="shared" si="14"/>
        <v>6.0000000000000001E-3</v>
      </c>
      <c r="J101">
        <v>0.12127</v>
      </c>
      <c r="K101">
        <v>1.6800000000000001E-3</v>
      </c>
      <c r="L101" s="21">
        <f t="shared" si="15"/>
        <v>3.3600000000000001E-3</v>
      </c>
      <c r="M101">
        <v>2.0360900000000002</v>
      </c>
      <c r="N101">
        <v>5.1569999999999998E-2</v>
      </c>
      <c r="O101" s="21">
        <f t="shared" si="16"/>
        <v>0.10314</v>
      </c>
      <c r="Q101" s="24">
        <v>1982.4</v>
      </c>
      <c r="R101" s="24">
        <v>43.24</v>
      </c>
      <c r="S101" s="24">
        <v>737.9</v>
      </c>
      <c r="T101" s="24">
        <v>9.65</v>
      </c>
      <c r="U101" s="24">
        <v>1127.7</v>
      </c>
      <c r="V101" s="24">
        <v>17.25</v>
      </c>
      <c r="X101" s="23" t="e">
        <f ca="1">[1]!Age7corr(J101,G101,AA101)</f>
        <v>#NAME?</v>
      </c>
      <c r="Y101" s="23">
        <f t="shared" si="17"/>
        <v>9.65</v>
      </c>
      <c r="Z101" s="23"/>
      <c r="AA101" s="23">
        <f t="shared" si="18"/>
        <v>0.89641099999999996</v>
      </c>
      <c r="AC101" s="29">
        <f t="shared" si="19"/>
        <v>1982.4</v>
      </c>
      <c r="AD101" s="29">
        <f t="shared" si="19"/>
        <v>43.24</v>
      </c>
      <c r="AE101" s="29" t="e">
        <f t="shared" ca="1" si="20"/>
        <v>#NAME?</v>
      </c>
      <c r="AF101" s="29">
        <f t="shared" si="21"/>
        <v>9.65</v>
      </c>
      <c r="AG101" s="29">
        <f t="shared" si="21"/>
        <v>1127.7</v>
      </c>
      <c r="AH101" s="29">
        <f t="shared" si="21"/>
        <v>17.25</v>
      </c>
      <c r="AI101" s="29"/>
      <c r="AJ101" s="30" t="e">
        <f t="shared" ca="1" si="22"/>
        <v>#NAME?</v>
      </c>
      <c r="AK101" s="30" t="e">
        <f t="shared" ca="1" si="23"/>
        <v>#NAME?</v>
      </c>
      <c r="AL101" s="21"/>
      <c r="AM101" s="29" t="e">
        <f t="shared" ca="1" si="24"/>
        <v>#NAME?</v>
      </c>
      <c r="AN101" s="29" t="e">
        <f t="shared" ca="1" si="25"/>
        <v>#NAME?</v>
      </c>
      <c r="AO101" s="29" t="e">
        <f t="shared" ca="1" si="26"/>
        <v>#NAME?</v>
      </c>
    </row>
    <row r="102" spans="1:41">
      <c r="A102" t="s">
        <v>200</v>
      </c>
      <c r="G102">
        <v>6.0830000000000002E-2</v>
      </c>
      <c r="H102">
        <v>1.73E-3</v>
      </c>
      <c r="I102" s="21">
        <f t="shared" si="14"/>
        <v>3.46E-3</v>
      </c>
      <c r="J102">
        <v>5.0020000000000002E-2</v>
      </c>
      <c r="K102">
        <v>6.8000000000000005E-4</v>
      </c>
      <c r="L102" s="21">
        <f t="shared" si="15"/>
        <v>1.3600000000000001E-3</v>
      </c>
      <c r="M102">
        <v>0.41950999999999999</v>
      </c>
      <c r="N102">
        <v>1.1939999999999999E-2</v>
      </c>
      <c r="O102" s="21">
        <f t="shared" si="16"/>
        <v>2.3879999999999998E-2</v>
      </c>
      <c r="Q102" s="24">
        <v>633.4</v>
      </c>
      <c r="R102" s="24">
        <v>60.02</v>
      </c>
      <c r="S102" s="24">
        <v>314.60000000000002</v>
      </c>
      <c r="T102" s="24">
        <v>4.16</v>
      </c>
      <c r="U102" s="24">
        <v>355.7</v>
      </c>
      <c r="V102" s="24">
        <v>8.5399999999999991</v>
      </c>
      <c r="X102" s="23" t="e">
        <f ca="1">[1]!Age7corr(J102,G102,AA102)</f>
        <v>#NAME?</v>
      </c>
      <c r="Y102" s="23">
        <f t="shared" si="17"/>
        <v>4.16</v>
      </c>
      <c r="Z102" s="23"/>
      <c r="AA102" s="23">
        <f t="shared" si="18"/>
        <v>0.85831399999999991</v>
      </c>
      <c r="AC102" s="29">
        <f t="shared" si="19"/>
        <v>633.4</v>
      </c>
      <c r="AD102" s="29">
        <f t="shared" si="19"/>
        <v>60.02</v>
      </c>
      <c r="AE102" s="29" t="e">
        <f t="shared" ca="1" si="20"/>
        <v>#NAME?</v>
      </c>
      <c r="AF102" s="29">
        <f t="shared" si="21"/>
        <v>4.16</v>
      </c>
      <c r="AG102" s="29">
        <f t="shared" si="21"/>
        <v>355.7</v>
      </c>
      <c r="AH102" s="29">
        <f t="shared" si="21"/>
        <v>8.5399999999999991</v>
      </c>
      <c r="AI102" s="29"/>
      <c r="AJ102" s="30" t="e">
        <f t="shared" ca="1" si="22"/>
        <v>#NAME?</v>
      </c>
      <c r="AK102" s="30" t="e">
        <f t="shared" ca="1" si="23"/>
        <v>#NAME?</v>
      </c>
      <c r="AL102" s="21"/>
      <c r="AM102" s="29" t="e">
        <f t="shared" ca="1" si="24"/>
        <v>#NAME?</v>
      </c>
      <c r="AN102" s="29" t="e">
        <f t="shared" ca="1" si="25"/>
        <v>#NAME?</v>
      </c>
      <c r="AO102" s="29" t="e">
        <f t="shared" ca="1" si="26"/>
        <v>#NAME?</v>
      </c>
    </row>
    <row r="103" spans="1:41">
      <c r="A103" t="s">
        <v>201</v>
      </c>
      <c r="G103">
        <v>5.4739999999999997E-2</v>
      </c>
      <c r="H103">
        <v>1.48E-3</v>
      </c>
      <c r="I103" s="21">
        <f t="shared" si="14"/>
        <v>2.96E-3</v>
      </c>
      <c r="J103">
        <v>6.1440000000000002E-2</v>
      </c>
      <c r="K103">
        <v>8.4000000000000003E-4</v>
      </c>
      <c r="L103" s="21">
        <f t="shared" si="15"/>
        <v>1.6800000000000001E-3</v>
      </c>
      <c r="M103">
        <v>0.46373999999999999</v>
      </c>
      <c r="N103">
        <v>1.2710000000000001E-2</v>
      </c>
      <c r="O103" s="21">
        <f t="shared" si="16"/>
        <v>2.5420000000000002E-2</v>
      </c>
      <c r="Q103" s="24">
        <v>401.6</v>
      </c>
      <c r="R103" s="24">
        <v>58.71</v>
      </c>
      <c r="S103" s="24">
        <v>384.4</v>
      </c>
      <c r="T103" s="24">
        <v>5.12</v>
      </c>
      <c r="U103" s="24">
        <v>386.9</v>
      </c>
      <c r="V103" s="24">
        <v>8.82</v>
      </c>
      <c r="X103" s="23" t="e">
        <f ca="1">[1]!Age7corr(J103,G103,AA103)</f>
        <v>#NAME?</v>
      </c>
      <c r="Y103" s="23">
        <f t="shared" si="17"/>
        <v>5.12</v>
      </c>
      <c r="Z103" s="23"/>
      <c r="AA103" s="23">
        <f t="shared" si="18"/>
        <v>0.86459599999999992</v>
      </c>
      <c r="AC103" s="29">
        <f t="shared" si="19"/>
        <v>401.6</v>
      </c>
      <c r="AD103" s="29">
        <f t="shared" si="19"/>
        <v>58.71</v>
      </c>
      <c r="AE103" s="29" t="e">
        <f t="shared" ca="1" si="20"/>
        <v>#NAME?</v>
      </c>
      <c r="AF103" s="29">
        <f t="shared" si="21"/>
        <v>5.12</v>
      </c>
      <c r="AG103" s="29">
        <f t="shared" si="21"/>
        <v>386.9</v>
      </c>
      <c r="AH103" s="29">
        <f t="shared" si="21"/>
        <v>8.82</v>
      </c>
      <c r="AI103" s="29"/>
      <c r="AJ103" s="30" t="e">
        <f t="shared" ca="1" si="22"/>
        <v>#NAME?</v>
      </c>
      <c r="AK103" s="30" t="e">
        <f t="shared" ca="1" si="23"/>
        <v>#NAME?</v>
      </c>
      <c r="AL103" s="21"/>
      <c r="AM103" s="29" t="e">
        <f t="shared" ca="1" si="24"/>
        <v>#NAME?</v>
      </c>
      <c r="AN103" s="29" t="e">
        <f t="shared" ca="1" si="25"/>
        <v>#NAME?</v>
      </c>
      <c r="AO103" s="29" t="e">
        <f t="shared" ca="1" si="26"/>
        <v>#NAME?</v>
      </c>
    </row>
    <row r="104" spans="1:41">
      <c r="A104" t="s">
        <v>202</v>
      </c>
      <c r="G104">
        <v>5.2510000000000001E-2</v>
      </c>
      <c r="H104">
        <v>1.4300000000000001E-3</v>
      </c>
      <c r="I104" s="21">
        <f t="shared" si="14"/>
        <v>2.8600000000000001E-3</v>
      </c>
      <c r="J104">
        <v>4.4519999999999997E-2</v>
      </c>
      <c r="K104">
        <v>5.9999999999999995E-4</v>
      </c>
      <c r="L104" s="21">
        <f t="shared" si="15"/>
        <v>1.1999999999999999E-3</v>
      </c>
      <c r="M104">
        <v>0.32234000000000002</v>
      </c>
      <c r="N104">
        <v>8.8199999999999997E-3</v>
      </c>
      <c r="O104" s="21">
        <f t="shared" si="16"/>
        <v>1.7639999999999999E-2</v>
      </c>
      <c r="Q104" s="24">
        <v>307.8</v>
      </c>
      <c r="R104" s="24">
        <v>60.6</v>
      </c>
      <c r="S104" s="24">
        <v>280.8</v>
      </c>
      <c r="T104" s="24">
        <v>3.67</v>
      </c>
      <c r="U104" s="24">
        <v>283.7</v>
      </c>
      <c r="V104" s="24">
        <v>6.77</v>
      </c>
      <c r="X104" s="23" t="e">
        <f ca="1">[1]!Age7corr(J104,G104,AA104)</f>
        <v>#NAME?</v>
      </c>
      <c r="Y104" s="23">
        <f t="shared" si="17"/>
        <v>3.67</v>
      </c>
      <c r="Z104" s="23"/>
      <c r="AA104" s="23">
        <f t="shared" si="18"/>
        <v>0.85527199999999992</v>
      </c>
      <c r="AC104" s="29">
        <f t="shared" si="19"/>
        <v>307.8</v>
      </c>
      <c r="AD104" s="29">
        <f t="shared" si="19"/>
        <v>60.6</v>
      </c>
      <c r="AE104" s="29" t="e">
        <f t="shared" ca="1" si="20"/>
        <v>#NAME?</v>
      </c>
      <c r="AF104" s="29">
        <f t="shared" si="21"/>
        <v>3.67</v>
      </c>
      <c r="AG104" s="29">
        <f t="shared" si="21"/>
        <v>283.7</v>
      </c>
      <c r="AH104" s="29">
        <f t="shared" si="21"/>
        <v>6.77</v>
      </c>
      <c r="AI104" s="29"/>
      <c r="AJ104" s="30" t="e">
        <f t="shared" ca="1" si="22"/>
        <v>#NAME?</v>
      </c>
      <c r="AK104" s="30" t="e">
        <f t="shared" ca="1" si="23"/>
        <v>#NAME?</v>
      </c>
      <c r="AL104" s="21"/>
      <c r="AM104" s="29" t="e">
        <f t="shared" ca="1" si="24"/>
        <v>#NAME?</v>
      </c>
      <c r="AN104" s="29" t="e">
        <f t="shared" ca="1" si="25"/>
        <v>#NAME?</v>
      </c>
      <c r="AO104" s="29" t="e">
        <f t="shared" ca="1" si="26"/>
        <v>#NAME?</v>
      </c>
    </row>
    <row r="105" spans="1:41">
      <c r="A105" t="s">
        <v>203</v>
      </c>
      <c r="G105">
        <v>5.423E-2</v>
      </c>
      <c r="H105">
        <v>1.6800000000000001E-3</v>
      </c>
      <c r="I105" s="21">
        <f t="shared" si="14"/>
        <v>3.3600000000000001E-3</v>
      </c>
      <c r="J105">
        <v>4.6670000000000003E-2</v>
      </c>
      <c r="K105">
        <v>6.7000000000000002E-4</v>
      </c>
      <c r="L105" s="21">
        <f t="shared" si="15"/>
        <v>1.34E-3</v>
      </c>
      <c r="M105">
        <v>0.34900999999999999</v>
      </c>
      <c r="N105">
        <v>1.091E-2</v>
      </c>
      <c r="O105" s="21">
        <f t="shared" si="16"/>
        <v>2.1819999999999999E-2</v>
      </c>
      <c r="Q105" s="24">
        <v>380.7</v>
      </c>
      <c r="R105" s="24">
        <v>68.150000000000006</v>
      </c>
      <c r="S105" s="24">
        <v>294.10000000000002</v>
      </c>
      <c r="T105" s="24">
        <v>4.1100000000000003</v>
      </c>
      <c r="U105" s="24">
        <v>304</v>
      </c>
      <c r="V105" s="24">
        <v>8.2100000000000009</v>
      </c>
      <c r="X105" s="23" t="e">
        <f ca="1">[1]!Age7corr(J105,G105,AA105)</f>
        <v>#NAME?</v>
      </c>
      <c r="Y105" s="23">
        <f t="shared" si="17"/>
        <v>4.1100000000000003</v>
      </c>
      <c r="Z105" s="23"/>
      <c r="AA105" s="23">
        <f t="shared" si="18"/>
        <v>0.85646899999999992</v>
      </c>
      <c r="AC105" s="29">
        <f t="shared" si="19"/>
        <v>380.7</v>
      </c>
      <c r="AD105" s="29">
        <f t="shared" si="19"/>
        <v>68.150000000000006</v>
      </c>
      <c r="AE105" s="29" t="e">
        <f t="shared" ca="1" si="20"/>
        <v>#NAME?</v>
      </c>
      <c r="AF105" s="29">
        <f t="shared" si="21"/>
        <v>4.1100000000000003</v>
      </c>
      <c r="AG105" s="29">
        <f t="shared" si="21"/>
        <v>304</v>
      </c>
      <c r="AH105" s="29">
        <f t="shared" si="21"/>
        <v>8.2100000000000009</v>
      </c>
      <c r="AI105" s="29"/>
      <c r="AJ105" s="30" t="e">
        <f t="shared" ca="1" si="22"/>
        <v>#NAME?</v>
      </c>
      <c r="AK105" s="30" t="e">
        <f t="shared" ca="1" si="23"/>
        <v>#NAME?</v>
      </c>
      <c r="AL105" s="21"/>
      <c r="AM105" s="29" t="e">
        <f t="shared" ca="1" si="24"/>
        <v>#NAME?</v>
      </c>
      <c r="AN105" s="29" t="e">
        <f t="shared" ca="1" si="25"/>
        <v>#NAME?</v>
      </c>
      <c r="AO105" s="29" t="e">
        <f t="shared" ca="1" si="26"/>
        <v>#NAME?</v>
      </c>
    </row>
    <row r="106" spans="1:41">
      <c r="A106" t="s">
        <v>204</v>
      </c>
      <c r="G106">
        <v>5.246E-2</v>
      </c>
      <c r="H106">
        <v>2.0600000000000002E-3</v>
      </c>
      <c r="I106" s="21">
        <f t="shared" si="14"/>
        <v>4.1200000000000004E-3</v>
      </c>
      <c r="J106">
        <v>4.6390000000000001E-2</v>
      </c>
      <c r="K106">
        <v>6.8999999999999997E-4</v>
      </c>
      <c r="L106" s="21">
        <f t="shared" si="15"/>
        <v>1.3799999999999999E-3</v>
      </c>
      <c r="M106">
        <v>0.33550000000000002</v>
      </c>
      <c r="N106">
        <v>1.306E-2</v>
      </c>
      <c r="O106" s="21">
        <f t="shared" si="16"/>
        <v>2.6120000000000001E-2</v>
      </c>
      <c r="Q106" s="24">
        <v>305.39999999999998</v>
      </c>
      <c r="R106" s="24">
        <v>87.1</v>
      </c>
      <c r="S106" s="24">
        <v>292.3</v>
      </c>
      <c r="T106" s="24">
        <v>4.25</v>
      </c>
      <c r="U106" s="24">
        <v>293.8</v>
      </c>
      <c r="V106" s="24">
        <v>9.93</v>
      </c>
      <c r="X106" s="23" t="e">
        <f ca="1">[1]!Age7corr(J106,G106,AA106)</f>
        <v>#NAME?</v>
      </c>
      <c r="Y106" s="23">
        <f t="shared" si="17"/>
        <v>4.25</v>
      </c>
      <c r="Z106" s="23"/>
      <c r="AA106" s="23">
        <f t="shared" si="18"/>
        <v>0.85630699999999993</v>
      </c>
      <c r="AC106" s="29">
        <f t="shared" si="19"/>
        <v>305.39999999999998</v>
      </c>
      <c r="AD106" s="29">
        <f t="shared" si="19"/>
        <v>87.1</v>
      </c>
      <c r="AE106" s="29" t="e">
        <f t="shared" ca="1" si="20"/>
        <v>#NAME?</v>
      </c>
      <c r="AF106" s="29">
        <f t="shared" si="21"/>
        <v>4.25</v>
      </c>
      <c r="AG106" s="29">
        <f t="shared" si="21"/>
        <v>293.8</v>
      </c>
      <c r="AH106" s="29">
        <f t="shared" si="21"/>
        <v>9.93</v>
      </c>
      <c r="AI106" s="29"/>
      <c r="AJ106" s="30" t="e">
        <f t="shared" ca="1" si="22"/>
        <v>#NAME?</v>
      </c>
      <c r="AK106" s="30" t="e">
        <f t="shared" ca="1" si="23"/>
        <v>#NAME?</v>
      </c>
      <c r="AL106" s="21"/>
      <c r="AM106" s="29" t="e">
        <f t="shared" ca="1" si="24"/>
        <v>#NAME?</v>
      </c>
      <c r="AN106" s="29" t="e">
        <f t="shared" ca="1" si="25"/>
        <v>#NAME?</v>
      </c>
      <c r="AO106" s="29" t="e">
        <f t="shared" ca="1" si="26"/>
        <v>#NAME?</v>
      </c>
    </row>
    <row r="107" spans="1:41">
      <c r="A107" t="s">
        <v>205</v>
      </c>
      <c r="G107">
        <v>5.1549999999999999E-2</v>
      </c>
      <c r="H107">
        <v>1.66E-3</v>
      </c>
      <c r="I107" s="21">
        <f t="shared" si="14"/>
        <v>3.32E-3</v>
      </c>
      <c r="J107">
        <v>3.7760000000000002E-2</v>
      </c>
      <c r="K107">
        <v>5.1999999999999995E-4</v>
      </c>
      <c r="L107" s="21">
        <f t="shared" si="15"/>
        <v>1.0399999999999999E-3</v>
      </c>
      <c r="M107">
        <v>0.26840999999999998</v>
      </c>
      <c r="N107">
        <v>8.5900000000000004E-3</v>
      </c>
      <c r="O107" s="21">
        <f t="shared" si="16"/>
        <v>1.7180000000000001E-2</v>
      </c>
      <c r="Q107" s="24">
        <v>265.5</v>
      </c>
      <c r="R107" s="24">
        <v>72.040000000000006</v>
      </c>
      <c r="S107" s="24">
        <v>239</v>
      </c>
      <c r="T107" s="24">
        <v>3.25</v>
      </c>
      <c r="U107" s="24">
        <v>241.4</v>
      </c>
      <c r="V107" s="24">
        <v>6.88</v>
      </c>
      <c r="X107" s="23" t="e">
        <f ca="1">[1]!Age7corr(J107,G107,AA107)</f>
        <v>#NAME?</v>
      </c>
      <c r="Y107" s="23">
        <f t="shared" si="17"/>
        <v>3.25</v>
      </c>
      <c r="Z107" s="23"/>
      <c r="AA107" s="23">
        <f t="shared" si="18"/>
        <v>0.85150999999999999</v>
      </c>
      <c r="AC107" s="29">
        <f t="shared" si="19"/>
        <v>265.5</v>
      </c>
      <c r="AD107" s="29">
        <f t="shared" si="19"/>
        <v>72.040000000000006</v>
      </c>
      <c r="AE107" s="29" t="e">
        <f t="shared" ca="1" si="20"/>
        <v>#NAME?</v>
      </c>
      <c r="AF107" s="29">
        <f t="shared" si="21"/>
        <v>3.25</v>
      </c>
      <c r="AG107" s="29">
        <f t="shared" si="21"/>
        <v>241.4</v>
      </c>
      <c r="AH107" s="29">
        <f t="shared" si="21"/>
        <v>6.88</v>
      </c>
      <c r="AI107" s="29"/>
      <c r="AJ107" s="30" t="e">
        <f t="shared" ca="1" si="22"/>
        <v>#NAME?</v>
      </c>
      <c r="AK107" s="30" t="e">
        <f t="shared" ca="1" si="23"/>
        <v>#NAME?</v>
      </c>
      <c r="AL107" s="21"/>
      <c r="AM107" s="29" t="e">
        <f t="shared" ca="1" si="24"/>
        <v>#NAME?</v>
      </c>
      <c r="AN107" s="29" t="e">
        <f t="shared" ca="1" si="25"/>
        <v>#NAME?</v>
      </c>
      <c r="AO107" s="29" t="e">
        <f t="shared" ca="1" si="26"/>
        <v>#NAME?</v>
      </c>
    </row>
    <row r="108" spans="1:41">
      <c r="A108" t="s">
        <v>206</v>
      </c>
      <c r="G108">
        <v>0.10155</v>
      </c>
      <c r="H108">
        <v>2.33E-3</v>
      </c>
      <c r="I108" s="21">
        <f t="shared" si="14"/>
        <v>4.6600000000000001E-3</v>
      </c>
      <c r="J108">
        <v>0.29265999999999998</v>
      </c>
      <c r="K108">
        <v>3.8700000000000002E-3</v>
      </c>
      <c r="L108" s="21">
        <f t="shared" si="15"/>
        <v>7.7400000000000004E-3</v>
      </c>
      <c r="M108">
        <v>4.0977499999999996</v>
      </c>
      <c r="N108">
        <v>9.6229999999999996E-2</v>
      </c>
      <c r="O108" s="21">
        <f t="shared" si="16"/>
        <v>0.19245999999999999</v>
      </c>
      <c r="Q108" s="24">
        <v>1652.7</v>
      </c>
      <c r="R108" s="24">
        <v>41.87</v>
      </c>
      <c r="S108" s="24">
        <v>1654.8</v>
      </c>
      <c r="T108" s="24">
        <v>19.29</v>
      </c>
      <c r="U108" s="24">
        <v>1653.9</v>
      </c>
      <c r="V108" s="24">
        <v>19.170000000000002</v>
      </c>
      <c r="X108" s="23" t="e">
        <f ca="1">[1]!Age7corr(J108,G108,AA108)</f>
        <v>#NAME?</v>
      </c>
      <c r="Y108" s="23">
        <f t="shared" si="17"/>
        <v>19.29</v>
      </c>
      <c r="Z108" s="23"/>
      <c r="AA108" s="23">
        <f t="shared" si="18"/>
        <v>0.97893199999999991</v>
      </c>
      <c r="AC108" s="29">
        <f t="shared" si="19"/>
        <v>1652.7</v>
      </c>
      <c r="AD108" s="29">
        <f t="shared" si="19"/>
        <v>41.87</v>
      </c>
      <c r="AE108" s="29" t="e">
        <f t="shared" ca="1" si="20"/>
        <v>#NAME?</v>
      </c>
      <c r="AF108" s="29">
        <f t="shared" si="21"/>
        <v>19.29</v>
      </c>
      <c r="AG108" s="29">
        <f t="shared" si="21"/>
        <v>1653.9</v>
      </c>
      <c r="AH108" s="29">
        <f t="shared" si="21"/>
        <v>19.170000000000002</v>
      </c>
      <c r="AI108" s="29"/>
      <c r="AJ108" s="30" t="e">
        <f t="shared" ca="1" si="22"/>
        <v>#NAME?</v>
      </c>
      <c r="AK108" s="30" t="e">
        <f t="shared" ca="1" si="23"/>
        <v>#NAME?</v>
      </c>
      <c r="AL108" s="21"/>
      <c r="AM108" s="29" t="e">
        <f t="shared" ca="1" si="24"/>
        <v>#NAME?</v>
      </c>
      <c r="AN108" s="29" t="e">
        <f t="shared" ca="1" si="25"/>
        <v>#NAME?</v>
      </c>
      <c r="AO108" s="29" t="e">
        <f t="shared" ca="1" si="26"/>
        <v>#NAME?</v>
      </c>
    </row>
    <row r="109" spans="1:41">
      <c r="A109" t="s">
        <v>207</v>
      </c>
      <c r="G109">
        <v>5.6210000000000003E-2</v>
      </c>
      <c r="H109">
        <v>2.0300000000000001E-3</v>
      </c>
      <c r="I109" s="21">
        <f t="shared" si="14"/>
        <v>4.0600000000000002E-3</v>
      </c>
      <c r="J109">
        <v>6.4920000000000005E-2</v>
      </c>
      <c r="K109">
        <v>9.5E-4</v>
      </c>
      <c r="L109" s="21">
        <f t="shared" si="15"/>
        <v>1.9E-3</v>
      </c>
      <c r="M109">
        <v>0.50321000000000005</v>
      </c>
      <c r="N109">
        <v>1.8030000000000001E-2</v>
      </c>
      <c r="O109" s="21">
        <f t="shared" si="16"/>
        <v>3.6060000000000002E-2</v>
      </c>
      <c r="Q109" s="24">
        <v>460.1</v>
      </c>
      <c r="R109" s="24">
        <v>78.16</v>
      </c>
      <c r="S109" s="24">
        <v>405.5</v>
      </c>
      <c r="T109" s="24">
        <v>5.77</v>
      </c>
      <c r="U109" s="24">
        <v>413.9</v>
      </c>
      <c r="V109" s="24">
        <v>12.18</v>
      </c>
      <c r="X109" s="23" t="e">
        <f ca="1">[1]!Age7corr(J109,G109,AA109)</f>
        <v>#NAME?</v>
      </c>
      <c r="Y109" s="23">
        <f t="shared" si="17"/>
        <v>5.77</v>
      </c>
      <c r="Z109" s="23"/>
      <c r="AA109" s="23">
        <f t="shared" si="18"/>
        <v>0.86649500000000002</v>
      </c>
      <c r="AC109" s="29">
        <f t="shared" si="19"/>
        <v>460.1</v>
      </c>
      <c r="AD109" s="29">
        <f t="shared" si="19"/>
        <v>78.16</v>
      </c>
      <c r="AE109" s="29" t="e">
        <f t="shared" ca="1" si="20"/>
        <v>#NAME?</v>
      </c>
      <c r="AF109" s="29">
        <f t="shared" si="21"/>
        <v>5.77</v>
      </c>
      <c r="AG109" s="29">
        <f t="shared" si="21"/>
        <v>413.9</v>
      </c>
      <c r="AH109" s="29">
        <f t="shared" si="21"/>
        <v>12.18</v>
      </c>
      <c r="AI109" s="29"/>
      <c r="AJ109" s="30" t="e">
        <f t="shared" ca="1" si="22"/>
        <v>#NAME?</v>
      </c>
      <c r="AK109" s="30" t="e">
        <f t="shared" ca="1" si="23"/>
        <v>#NAME?</v>
      </c>
      <c r="AL109" s="21"/>
      <c r="AM109" s="29" t="e">
        <f t="shared" ca="1" si="24"/>
        <v>#NAME?</v>
      </c>
      <c r="AN109" s="29" t="e">
        <f t="shared" ca="1" si="25"/>
        <v>#NAME?</v>
      </c>
      <c r="AO109" s="29" t="e">
        <f t="shared" ca="1" si="26"/>
        <v>#NAME?</v>
      </c>
    </row>
    <row r="110" spans="1:41">
      <c r="A110" t="s">
        <v>208</v>
      </c>
      <c r="G110">
        <v>5.5010000000000003E-2</v>
      </c>
      <c r="H110">
        <v>1.3500000000000001E-3</v>
      </c>
      <c r="I110" s="21">
        <f t="shared" si="14"/>
        <v>2.7000000000000001E-3</v>
      </c>
      <c r="J110">
        <v>5.9970000000000002E-2</v>
      </c>
      <c r="K110">
        <v>8.1999999999999998E-4</v>
      </c>
      <c r="L110" s="21">
        <f t="shared" si="15"/>
        <v>1.64E-3</v>
      </c>
      <c r="M110">
        <v>0.45490999999999998</v>
      </c>
      <c r="N110">
        <v>1.149E-2</v>
      </c>
      <c r="O110" s="21">
        <f t="shared" si="16"/>
        <v>2.298E-2</v>
      </c>
      <c r="Q110" s="24">
        <v>412.6</v>
      </c>
      <c r="R110" s="24">
        <v>53.38</v>
      </c>
      <c r="S110" s="24">
        <v>375.5</v>
      </c>
      <c r="T110" s="24">
        <v>4.97</v>
      </c>
      <c r="U110" s="24">
        <v>380.7</v>
      </c>
      <c r="V110" s="24">
        <v>8.02</v>
      </c>
      <c r="X110" s="23" t="e">
        <f ca="1">[1]!Age7corr(J110,G110,AA110)</f>
        <v>#NAME?</v>
      </c>
      <c r="Y110" s="23">
        <f t="shared" si="17"/>
        <v>4.97</v>
      </c>
      <c r="Z110" s="23"/>
      <c r="AA110" s="23">
        <f t="shared" si="18"/>
        <v>0.86379499999999998</v>
      </c>
      <c r="AC110" s="29">
        <f t="shared" si="19"/>
        <v>412.6</v>
      </c>
      <c r="AD110" s="29">
        <f t="shared" si="19"/>
        <v>53.38</v>
      </c>
      <c r="AE110" s="29" t="e">
        <f t="shared" ca="1" si="20"/>
        <v>#NAME?</v>
      </c>
      <c r="AF110" s="29">
        <f t="shared" si="21"/>
        <v>4.97</v>
      </c>
      <c r="AG110" s="29">
        <f t="shared" si="21"/>
        <v>380.7</v>
      </c>
      <c r="AH110" s="29">
        <f t="shared" si="21"/>
        <v>8.02</v>
      </c>
      <c r="AI110" s="29"/>
      <c r="AJ110" s="30" t="e">
        <f t="shared" ca="1" si="22"/>
        <v>#NAME?</v>
      </c>
      <c r="AK110" s="30" t="e">
        <f t="shared" ca="1" si="23"/>
        <v>#NAME?</v>
      </c>
      <c r="AL110" s="21"/>
      <c r="AM110" s="29" t="e">
        <f t="shared" ca="1" si="24"/>
        <v>#NAME?</v>
      </c>
      <c r="AN110" s="29" t="e">
        <f t="shared" ca="1" si="25"/>
        <v>#NAME?</v>
      </c>
      <c r="AO110" s="29" t="e">
        <f t="shared" ca="1" si="26"/>
        <v>#NAME?</v>
      </c>
    </row>
    <row r="111" spans="1:41">
      <c r="A111" t="s">
        <v>209</v>
      </c>
      <c r="G111">
        <v>9.9580000000000002E-2</v>
      </c>
      <c r="H111">
        <v>2.1800000000000001E-3</v>
      </c>
      <c r="I111" s="21">
        <f>2*H111</f>
        <v>4.3600000000000002E-3</v>
      </c>
      <c r="J111">
        <v>0.25613000000000002</v>
      </c>
      <c r="K111">
        <v>3.4099999999999998E-3</v>
      </c>
      <c r="L111" s="21">
        <f t="shared" si="15"/>
        <v>6.8199999999999997E-3</v>
      </c>
      <c r="M111">
        <v>3.51681</v>
      </c>
      <c r="N111">
        <v>7.9579999999999998E-2</v>
      </c>
      <c r="O111" s="21">
        <f t="shared" si="16"/>
        <v>0.15916</v>
      </c>
      <c r="Q111" s="24">
        <v>1616.3</v>
      </c>
      <c r="R111" s="24">
        <v>40.15</v>
      </c>
      <c r="S111" s="24">
        <v>1470</v>
      </c>
      <c r="T111" s="24">
        <v>17.489999999999998</v>
      </c>
      <c r="U111" s="24">
        <v>1531</v>
      </c>
      <c r="V111" s="24">
        <v>17.89</v>
      </c>
      <c r="X111" s="23" t="e">
        <f ca="1">[1]!Age7corr(J111,G111,AA111)</f>
        <v>#NAME?</v>
      </c>
      <c r="Y111" s="23">
        <f t="shared" si="17"/>
        <v>17.489999999999998</v>
      </c>
      <c r="Z111" s="23"/>
      <c r="AA111" s="23">
        <f t="shared" si="18"/>
        <v>0.96229999999999993</v>
      </c>
      <c r="AC111" s="29">
        <f t="shared" si="19"/>
        <v>1616.3</v>
      </c>
      <c r="AD111" s="29">
        <f t="shared" si="19"/>
        <v>40.15</v>
      </c>
      <c r="AE111" s="29" t="e">
        <f t="shared" ca="1" si="20"/>
        <v>#NAME?</v>
      </c>
      <c r="AF111" s="29">
        <f t="shared" si="21"/>
        <v>17.489999999999998</v>
      </c>
      <c r="AG111" s="29">
        <f t="shared" si="21"/>
        <v>1531</v>
      </c>
      <c r="AH111" s="29">
        <f t="shared" si="21"/>
        <v>17.89</v>
      </c>
      <c r="AI111" s="29"/>
      <c r="AJ111" s="30" t="e">
        <f t="shared" ca="1" si="22"/>
        <v>#NAME?</v>
      </c>
      <c r="AK111" s="30" t="e">
        <f t="shared" ca="1" si="23"/>
        <v>#NAME?</v>
      </c>
      <c r="AL111" s="21"/>
      <c r="AM111" s="29" t="e">
        <f t="shared" ca="1" si="24"/>
        <v>#NAME?</v>
      </c>
      <c r="AN111" s="29" t="e">
        <f t="shared" ca="1" si="25"/>
        <v>#NAME?</v>
      </c>
      <c r="AO111" s="29" t="e">
        <f t="shared" ca="1" si="26"/>
        <v>#NAME?</v>
      </c>
    </row>
  </sheetData>
  <mergeCells count="15">
    <mergeCell ref="X9:Y9"/>
    <mergeCell ref="AM3:AO3"/>
    <mergeCell ref="A5:B5"/>
    <mergeCell ref="D5:O5"/>
    <mergeCell ref="Q5:V5"/>
    <mergeCell ref="X5:Y5"/>
    <mergeCell ref="AC5:AH5"/>
    <mergeCell ref="AJ5:AK5"/>
    <mergeCell ref="AM5:AO5"/>
    <mergeCell ref="A3:B3"/>
    <mergeCell ref="D3:O3"/>
    <mergeCell ref="Q3:V3"/>
    <mergeCell ref="X3:AA3"/>
    <mergeCell ref="AC3:AH3"/>
    <mergeCell ref="AJ3:AK3"/>
  </mergeCells>
  <phoneticPr fontId="9" type="noConversion"/>
  <hyperlinks>
    <hyperlink ref="F2" r:id="rId1" display="https://doi.org/0.1080/08120099.2021.1931962" xr:uid="{8DE9343C-A6F3-F44B-98B4-ECC47C89F0F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BCB01</vt:lpstr>
      <vt:lpstr>BCTuff01</vt:lpstr>
      <vt:lpstr>H6B47</vt:lpstr>
      <vt:lpstr>PGF01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Todd</dc:creator>
  <cp:lastModifiedBy>Anita Andrew</cp:lastModifiedBy>
  <dcterms:created xsi:type="dcterms:W3CDTF">2021-05-11T01:02:40Z</dcterms:created>
  <dcterms:modified xsi:type="dcterms:W3CDTF">2021-05-31T23:55:35Z</dcterms:modified>
</cp:coreProperties>
</file>